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24226"/>
  <mc:AlternateContent xmlns:mc="http://schemas.openxmlformats.org/markup-compatibility/2006">
    <mc:Choice Requires="x15">
      <x15ac:absPath xmlns:x15ac="http://schemas.microsoft.com/office/spreadsheetml/2010/11/ac" url="https://d.docs.live.net/914cc2dc47cb8473/Documents/hills/munrotab/"/>
    </mc:Choice>
  </mc:AlternateContent>
  <xr:revisionPtr revIDLastSave="0" documentId="8_{4FBBA239-33AC-4674-9A4D-7A5A72BBCF10}" xr6:coauthVersionLast="47" xr6:coauthVersionMax="47" xr10:uidLastSave="{00000000-0000-0000-0000-000000000000}"/>
  <bookViews>
    <workbookView xWindow="1995" yWindow="450" windowWidth="24480" windowHeight="16890" tabRatio="551" xr2:uid="{00000000-000D-0000-FFFF-FFFF00000000}"/>
  </bookViews>
  <sheets>
    <sheet name="Donalds" sheetId="1" r:id="rId1"/>
    <sheet name="Notes" sheetId="3" r:id="rId2"/>
    <sheet name="Revision History" sheetId="9" r:id="rId3"/>
    <sheet name="Meikle Millyea" sheetId="4" r:id="rId4"/>
    <sheet name="Scaw'd Law" sheetId="8" r:id="rId5"/>
    <sheet name="Lochraig Head" sheetId="6" r:id="rId6"/>
    <sheet name="Swatte Fell" sheetId="10" r:id="rId7"/>
  </sheets>
  <definedNames>
    <definedName name="_xlnm._FilterDatabase" localSheetId="0" hidden="1">Donalds!$J$1:$J$187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20" i="1"/>
  <c r="D119"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2" i="1" l="1"/>
  <c r="E173" i="1" l="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19" i="1"/>
  <c r="E120"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 i="1" l="1"/>
  <c r="F4" i="1" l="1"/>
  <c r="F173" i="1"/>
  <c r="F13" i="1"/>
  <c r="F11" i="1"/>
  <c r="F9" i="1"/>
  <c r="F10" i="1"/>
  <c r="F12" i="1"/>
  <c r="F2" i="1"/>
  <c r="F8" i="1"/>
  <c r="F3" i="1"/>
  <c r="F5" i="1"/>
  <c r="F6" i="1"/>
  <c r="F7" i="1"/>
  <c r="F15" i="1"/>
  <c r="F14" i="1"/>
  <c r="F80" i="1"/>
  <c r="F81" i="1"/>
  <c r="F84" i="1"/>
  <c r="F83" i="1"/>
  <c r="F82" i="1"/>
  <c r="F85" i="1"/>
  <c r="F86" i="1"/>
  <c r="F154" i="1"/>
  <c r="F145" i="1"/>
  <c r="F127" i="1"/>
  <c r="F149" i="1"/>
  <c r="F158" i="1"/>
  <c r="F100" i="1"/>
  <c r="F120" i="1"/>
  <c r="F135" i="1"/>
  <c r="F16" i="1"/>
  <c r="F124" i="1"/>
  <c r="F148" i="1"/>
  <c r="F87" i="1"/>
  <c r="F88" i="1"/>
  <c r="F147" i="1"/>
  <c r="F150" i="1"/>
  <c r="F91" i="1"/>
  <c r="F90" i="1"/>
  <c r="F107" i="1"/>
  <c r="F153" i="1"/>
  <c r="F114" i="1"/>
  <c r="F139" i="1"/>
  <c r="F104" i="1"/>
  <c r="F113" i="1"/>
  <c r="F115" i="1"/>
  <c r="F116" i="1"/>
  <c r="F121" i="1"/>
  <c r="F123" i="1"/>
  <c r="F138" i="1"/>
  <c r="F143" i="1"/>
  <c r="F168" i="1"/>
  <c r="F166" i="1"/>
  <c r="F156" i="1"/>
  <c r="F160" i="1"/>
  <c r="F118" i="1"/>
  <c r="F119" i="1"/>
  <c r="F136" i="1"/>
  <c r="F102" i="1"/>
  <c r="F108" i="1"/>
  <c r="F134" i="1"/>
  <c r="F144" i="1"/>
  <c r="F128" i="1"/>
  <c r="F130" i="1"/>
  <c r="F159" i="1"/>
  <c r="F169" i="1"/>
  <c r="F111" i="1"/>
  <c r="F109" i="1"/>
  <c r="F110" i="1"/>
  <c r="F106" i="1"/>
  <c r="F92" i="1"/>
  <c r="F152" i="1"/>
  <c r="F167" i="1"/>
  <c r="F112" i="1"/>
  <c r="F140" i="1"/>
  <c r="F96" i="1"/>
  <c r="F117" i="1"/>
  <c r="F125" i="1"/>
  <c r="F105" i="1"/>
  <c r="F129" i="1"/>
  <c r="F99" i="1"/>
  <c r="F89" i="1"/>
  <c r="F94" i="1"/>
  <c r="F95" i="1"/>
  <c r="F98" i="1"/>
  <c r="F131" i="1"/>
  <c r="F93" i="1"/>
  <c r="F97" i="1"/>
  <c r="F101" i="1"/>
  <c r="F170" i="1"/>
  <c r="F126" i="1"/>
  <c r="F137" i="1"/>
  <c r="F141" i="1"/>
  <c r="F155" i="1"/>
  <c r="F122" i="1"/>
  <c r="F151" i="1"/>
  <c r="F132" i="1"/>
  <c r="F146" i="1"/>
  <c r="F162" i="1"/>
  <c r="F142" i="1"/>
  <c r="F164" i="1"/>
  <c r="F161" i="1"/>
  <c r="F133" i="1"/>
  <c r="F157" i="1"/>
  <c r="F165" i="1"/>
  <c r="F53" i="1"/>
  <c r="F77" i="1"/>
  <c r="F60" i="1"/>
  <c r="F59" i="1"/>
  <c r="F75" i="1"/>
  <c r="F62" i="1"/>
  <c r="F54" i="1"/>
  <c r="F55" i="1"/>
  <c r="F63" i="1"/>
  <c r="F65" i="1"/>
  <c r="F71" i="1"/>
  <c r="F69" i="1"/>
  <c r="F49" i="1"/>
  <c r="F48" i="1"/>
  <c r="F56" i="1"/>
  <c r="F61" i="1"/>
  <c r="F58" i="1"/>
  <c r="F73" i="1"/>
  <c r="F78" i="1"/>
  <c r="F47" i="1"/>
  <c r="F50" i="1"/>
  <c r="F64" i="1"/>
  <c r="F76" i="1"/>
  <c r="F52" i="1"/>
  <c r="F68" i="1"/>
  <c r="F72" i="1"/>
  <c r="F74" i="1"/>
  <c r="F79" i="1"/>
  <c r="F67" i="1"/>
  <c r="F70" i="1"/>
  <c r="F66" i="1"/>
  <c r="F57" i="1"/>
  <c r="F51" i="1"/>
  <c r="F37" i="1"/>
  <c r="F28" i="1"/>
  <c r="F45" i="1"/>
  <c r="F32" i="1"/>
  <c r="F26" i="1"/>
  <c r="F33" i="1"/>
  <c r="F36" i="1"/>
  <c r="F42" i="1"/>
  <c r="F25" i="1"/>
  <c r="F17" i="1"/>
  <c r="F20" i="1"/>
  <c r="F40" i="1"/>
  <c r="F29" i="1"/>
  <c r="F21" i="1"/>
  <c r="F35" i="1"/>
  <c r="F38" i="1"/>
  <c r="F41" i="1"/>
  <c r="F31" i="1"/>
  <c r="F22" i="1"/>
  <c r="F23" i="1"/>
  <c r="F24" i="1"/>
  <c r="F27" i="1"/>
  <c r="F18" i="1"/>
  <c r="F19" i="1"/>
  <c r="F30" i="1"/>
  <c r="F34" i="1"/>
  <c r="F43" i="1"/>
  <c r="F44" i="1"/>
  <c r="F46" i="1"/>
  <c r="F39" i="1"/>
  <c r="F163" i="1"/>
  <c r="F172" i="1"/>
  <c r="F103" i="1"/>
  <c r="F171" i="1"/>
  <c r="T175" i="1"/>
  <c r="U175" i="1"/>
  <c r="V175" i="1"/>
  <c r="W175" i="1"/>
  <c r="X175" i="1"/>
  <c r="Y175" i="1"/>
  <c r="Z175" i="1"/>
  <c r="AA175" i="1"/>
  <c r="T176" i="1"/>
  <c r="U176" i="1"/>
  <c r="V176" i="1"/>
  <c r="W176" i="1"/>
  <c r="X176" i="1"/>
  <c r="Y176" i="1"/>
  <c r="Z176" i="1"/>
  <c r="AA176" i="1"/>
  <c r="T177" i="1"/>
  <c r="U177" i="1"/>
  <c r="V177" i="1"/>
  <c r="W177" i="1"/>
  <c r="X177" i="1"/>
  <c r="Y177" i="1"/>
  <c r="T178" i="1"/>
  <c r="U178" i="1"/>
  <c r="V178" i="1"/>
  <c r="W178" i="1"/>
  <c r="X178" i="1"/>
  <c r="Y178" i="1"/>
  <c r="Z178" i="1"/>
  <c r="AA178" i="1"/>
</calcChain>
</file>

<file path=xl/sharedStrings.xml><?xml version="1.0" encoding="utf-8"?>
<sst xmlns="http://schemas.openxmlformats.org/spreadsheetml/2006/main" count="3495" uniqueCount="867">
  <si>
    <t>Windy Gyle</t>
  </si>
  <si>
    <t>NT855152</t>
  </si>
  <si>
    <t>NT281495</t>
  </si>
  <si>
    <t>Broad Law</t>
  </si>
  <si>
    <t>28B</t>
  </si>
  <si>
    <t>330 336</t>
  </si>
  <si>
    <t>NT146235</t>
  </si>
  <si>
    <t>336</t>
  </si>
  <si>
    <t>NT168247</t>
  </si>
  <si>
    <t>White Coomb</t>
  </si>
  <si>
    <t>79</t>
  </si>
  <si>
    <t>330</t>
  </si>
  <si>
    <t>NT163150</t>
  </si>
  <si>
    <t>NT178278</t>
  </si>
  <si>
    <t>NT175270</t>
  </si>
  <si>
    <t>Hart Fell</t>
  </si>
  <si>
    <t>NT113135</t>
  </si>
  <si>
    <t>NT153153</t>
  </si>
  <si>
    <t>NT151179</t>
  </si>
  <si>
    <t>NT145163</t>
  </si>
  <si>
    <t>NT159138</t>
  </si>
  <si>
    <t>Culter Fell</t>
  </si>
  <si>
    <t>NT052290</t>
  </si>
  <si>
    <t>NT142126</t>
  </si>
  <si>
    <t>Dun Rig</t>
  </si>
  <si>
    <t>NT253315</t>
  </si>
  <si>
    <t>80</t>
  </si>
  <si>
    <t>NT895193</t>
  </si>
  <si>
    <t>NT173312</t>
  </si>
  <si>
    <t>NT142188</t>
  </si>
  <si>
    <t>NT144123</t>
  </si>
  <si>
    <t>NT185260</t>
  </si>
  <si>
    <t>NT241322</t>
  </si>
  <si>
    <t>NT122127</t>
  </si>
  <si>
    <t>Nether Coomb Craig</t>
  </si>
  <si>
    <t>NT129109</t>
  </si>
  <si>
    <t>NT131150</t>
  </si>
  <si>
    <t>NT176324</t>
  </si>
  <si>
    <t>NT159294</t>
  </si>
  <si>
    <t>NT141249</t>
  </si>
  <si>
    <t>NT166295</t>
  </si>
  <si>
    <t>NT222279</t>
  </si>
  <si>
    <t>NT066303</t>
  </si>
  <si>
    <t>NT218274</t>
  </si>
  <si>
    <t>NT139256</t>
  </si>
  <si>
    <t>Ettrick Pen</t>
  </si>
  <si>
    <t>NT199076</t>
  </si>
  <si>
    <t>NT162231</t>
  </si>
  <si>
    <t>NT133218</t>
  </si>
  <si>
    <t>NT124187</t>
  </si>
  <si>
    <t>NT170047</t>
  </si>
  <si>
    <t>Gathersnow Hill</t>
  </si>
  <si>
    <t>NT263321</t>
  </si>
  <si>
    <t>NT124201</t>
  </si>
  <si>
    <t>Capel Fell</t>
  </si>
  <si>
    <t>NT163069</t>
  </si>
  <si>
    <t>Andrewhinney Hill</t>
  </si>
  <si>
    <t>NT197138</t>
  </si>
  <si>
    <t>NT230332</t>
  </si>
  <si>
    <t>NT065314</t>
  </si>
  <si>
    <t>NT222290</t>
  </si>
  <si>
    <t>NT130221</t>
  </si>
  <si>
    <t>NT149312</t>
  </si>
  <si>
    <t>NT124157</t>
  </si>
  <si>
    <t>NT178061</t>
  </si>
  <si>
    <t>NT169104</t>
  </si>
  <si>
    <t>NT274331</t>
  </si>
  <si>
    <t>NT048246</t>
  </si>
  <si>
    <t>NT168076</t>
  </si>
  <si>
    <t>NT197256</t>
  </si>
  <si>
    <t>NT069263</t>
  </si>
  <si>
    <t>Croft Head</t>
  </si>
  <si>
    <t>NT153056</t>
  </si>
  <si>
    <t>NT095139</t>
  </si>
  <si>
    <t>NT146288</t>
  </si>
  <si>
    <t>NT046238</t>
  </si>
  <si>
    <t>NT187067</t>
  </si>
  <si>
    <t>NT222255</t>
  </si>
  <si>
    <t>NT022271</t>
  </si>
  <si>
    <t>NT220262</t>
  </si>
  <si>
    <t>NT186128</t>
  </si>
  <si>
    <t>NT169083</t>
  </si>
  <si>
    <t>Cauldcleuch Head</t>
  </si>
  <si>
    <t>331</t>
  </si>
  <si>
    <t>NT456006</t>
  </si>
  <si>
    <t>NT191254</t>
  </si>
  <si>
    <t>NT196251</t>
  </si>
  <si>
    <t>NT229298</t>
  </si>
  <si>
    <t>NT126166</t>
  </si>
  <si>
    <t>Auchope Cairn</t>
  </si>
  <si>
    <t>NT890198</t>
  </si>
  <si>
    <t>Map 1:50k</t>
  </si>
  <si>
    <t>Map 1:25k</t>
  </si>
  <si>
    <t>Ben Cleuch</t>
  </si>
  <si>
    <t>26A</t>
  </si>
  <si>
    <t>58</t>
  </si>
  <si>
    <t>366E</t>
  </si>
  <si>
    <t>NN902006</t>
  </si>
  <si>
    <t>Uamh Bheag</t>
  </si>
  <si>
    <t>26B</t>
  </si>
  <si>
    <t>57</t>
  </si>
  <si>
    <t>NN691118</t>
  </si>
  <si>
    <t>NS933999</t>
  </si>
  <si>
    <t>NN942014</t>
  </si>
  <si>
    <t>NN955013</t>
  </si>
  <si>
    <t>NS910996</t>
  </si>
  <si>
    <t>NN723131</t>
  </si>
  <si>
    <t>NN865018</t>
  </si>
  <si>
    <t>NN714127</t>
  </si>
  <si>
    <t>NN893000</t>
  </si>
  <si>
    <t>NN688125</t>
  </si>
  <si>
    <t>NN966031</t>
  </si>
  <si>
    <t>Tinto</t>
  </si>
  <si>
    <t>27A</t>
  </si>
  <si>
    <t>72</t>
  </si>
  <si>
    <t>335</t>
  </si>
  <si>
    <t>NS953343</t>
  </si>
  <si>
    <t>Merrick</t>
  </si>
  <si>
    <t>27B</t>
  </si>
  <si>
    <t>77</t>
  </si>
  <si>
    <t>318</t>
  </si>
  <si>
    <t>NX427855</t>
  </si>
  <si>
    <t>Corserine</t>
  </si>
  <si>
    <t>NX497870</t>
  </si>
  <si>
    <t>NX420869</t>
  </si>
  <si>
    <t>Shalloch on Minnoch</t>
  </si>
  <si>
    <t>NX407905</t>
  </si>
  <si>
    <t>NX516825</t>
  </si>
  <si>
    <t>NX511839</t>
  </si>
  <si>
    <t>NX414839</t>
  </si>
  <si>
    <t>Lamachan Hill</t>
  </si>
  <si>
    <t>319</t>
  </si>
  <si>
    <t>NX435769</t>
  </si>
  <si>
    <t>NX508847</t>
  </si>
  <si>
    <t>Cairnsmore of Fleet</t>
  </si>
  <si>
    <t>83</t>
  </si>
  <si>
    <t>NX501670</t>
  </si>
  <si>
    <t>NX409891</t>
  </si>
  <si>
    <t>NX500909</t>
  </si>
  <si>
    <t>Mullwharchar</t>
  </si>
  <si>
    <t>NX454769</t>
  </si>
  <si>
    <t>NX515913</t>
  </si>
  <si>
    <t>NX400920</t>
  </si>
  <si>
    <t>Millfore</t>
  </si>
  <si>
    <t>Craignaw</t>
  </si>
  <si>
    <t>NX459833</t>
  </si>
  <si>
    <t>NX509936</t>
  </si>
  <si>
    <t>NX413886</t>
  </si>
  <si>
    <t>NX460850</t>
  </si>
  <si>
    <t>Millfore SW Top</t>
  </si>
  <si>
    <t>NX472750</t>
  </si>
  <si>
    <t>NX508928</t>
  </si>
  <si>
    <t>NX505925</t>
  </si>
  <si>
    <t>NX507927</t>
  </si>
  <si>
    <t>Cairnsmore of Carsphairn</t>
  </si>
  <si>
    <t>27C</t>
  </si>
  <si>
    <t>328S</t>
  </si>
  <si>
    <t>Green Lowther</t>
  </si>
  <si>
    <t>71 78</t>
  </si>
  <si>
    <t>329</t>
  </si>
  <si>
    <t>NS900120</t>
  </si>
  <si>
    <t>NS890107</t>
  </si>
  <si>
    <t>NX605971</t>
  </si>
  <si>
    <t>Blackcraig Hill</t>
  </si>
  <si>
    <t>71 77</t>
  </si>
  <si>
    <t>NS647064</t>
  </si>
  <si>
    <t>Windy Standard</t>
  </si>
  <si>
    <t>NS620014</t>
  </si>
  <si>
    <t>Queensberry</t>
  </si>
  <si>
    <t>78</t>
  </si>
  <si>
    <t>321 329</t>
  </si>
  <si>
    <t>NX989997</t>
  </si>
  <si>
    <t>Ballencleuch Law</t>
  </si>
  <si>
    <t>NS935049</t>
  </si>
  <si>
    <t>NS653042</t>
  </si>
  <si>
    <t>NS916136</t>
  </si>
  <si>
    <t>NS938025</t>
  </si>
  <si>
    <t>NS954010</t>
  </si>
  <si>
    <t>NS911130</t>
  </si>
  <si>
    <t>NS947032</t>
  </si>
  <si>
    <t>NX620983</t>
  </si>
  <si>
    <t>NS943073</t>
  </si>
  <si>
    <t>NS660027</t>
  </si>
  <si>
    <t>NS642010</t>
  </si>
  <si>
    <t>NX615988</t>
  </si>
  <si>
    <t>NS646020</t>
  </si>
  <si>
    <t>NS898094</t>
  </si>
  <si>
    <t>NS922023</t>
  </si>
  <si>
    <t>NX617999</t>
  </si>
  <si>
    <t>NS973013</t>
  </si>
  <si>
    <t>Windlestraw Law</t>
  </si>
  <si>
    <t>28A</t>
  </si>
  <si>
    <t>73</t>
  </si>
  <si>
    <t>337</t>
  </si>
  <si>
    <t>NT362420</t>
  </si>
  <si>
    <t>Blackhope Scar</t>
  </si>
  <si>
    <t>NT315483</t>
  </si>
  <si>
    <t>NT292469</t>
  </si>
  <si>
    <t>NT330445</t>
  </si>
  <si>
    <t>337 344</t>
  </si>
  <si>
    <t>NT274490</t>
  </si>
  <si>
    <t>DONALD</t>
  </si>
  <si>
    <t>TOP</t>
  </si>
  <si>
    <t>ENGLAND</t>
  </si>
  <si>
    <t>Cairn Hill</t>
  </si>
  <si>
    <t>The Cheviot</t>
  </si>
  <si>
    <t>Hedgehope Hill</t>
  </si>
  <si>
    <t>Comb Fell</t>
  </si>
  <si>
    <t>Bloodybush Edge</t>
  </si>
  <si>
    <t>Cushat Law</t>
  </si>
  <si>
    <t>included</t>
  </si>
  <si>
    <t>not given</t>
  </si>
  <si>
    <t>NX509656</t>
  </si>
  <si>
    <t>NN866018</t>
  </si>
  <si>
    <t>NN903006</t>
  </si>
  <si>
    <r>
      <t>NT36</t>
    </r>
    <r>
      <rPr>
        <sz val="10"/>
        <color indexed="10"/>
        <rFont val="Arial"/>
        <family val="2"/>
      </rPr>
      <t>3</t>
    </r>
    <r>
      <rPr>
        <sz val="10"/>
        <color indexed="8"/>
        <rFont val="Arial"/>
        <family val="2"/>
      </rPr>
      <t>42</t>
    </r>
    <r>
      <rPr>
        <sz val="10"/>
        <color indexed="10"/>
        <rFont val="Arial"/>
        <family val="2"/>
      </rPr>
      <t>1</t>
    </r>
  </si>
  <si>
    <r>
      <t>NT05</t>
    </r>
    <r>
      <rPr>
        <sz val="10"/>
        <color indexed="10"/>
        <rFont val="Arial"/>
        <family val="2"/>
      </rPr>
      <t>3</t>
    </r>
    <r>
      <rPr>
        <sz val="10"/>
        <color indexed="8"/>
        <rFont val="Arial"/>
        <family val="2"/>
      </rPr>
      <t>29</t>
    </r>
    <r>
      <rPr>
        <sz val="10"/>
        <color indexed="10"/>
        <rFont val="Arial"/>
        <family val="2"/>
      </rPr>
      <t>1</t>
    </r>
  </si>
  <si>
    <r>
      <t>NT06</t>
    </r>
    <r>
      <rPr>
        <sz val="10"/>
        <color indexed="10"/>
        <rFont val="Arial"/>
        <family val="2"/>
      </rPr>
      <t>8</t>
    </r>
    <r>
      <rPr>
        <sz val="10"/>
        <color indexed="8"/>
        <rFont val="Arial"/>
        <family val="2"/>
      </rPr>
      <t>30</t>
    </r>
    <r>
      <rPr>
        <sz val="10"/>
        <color indexed="10"/>
        <rFont val="Arial"/>
        <family val="2"/>
      </rPr>
      <t>4</t>
    </r>
  </si>
  <si>
    <r>
      <t>NT16</t>
    </r>
    <r>
      <rPr>
        <sz val="10"/>
        <color indexed="10"/>
        <rFont val="Arial"/>
        <family val="2"/>
      </rPr>
      <t>9</t>
    </r>
    <r>
      <rPr>
        <sz val="10"/>
        <color indexed="8"/>
        <rFont val="Arial"/>
        <family val="2"/>
      </rPr>
      <t>24</t>
    </r>
    <r>
      <rPr>
        <sz val="10"/>
        <color indexed="10"/>
        <rFont val="Arial"/>
        <family val="2"/>
      </rPr>
      <t>8</t>
    </r>
  </si>
  <si>
    <r>
      <t>NT17</t>
    </r>
    <r>
      <rPr>
        <sz val="10"/>
        <color indexed="10"/>
        <rFont val="Arial"/>
        <family val="2"/>
      </rPr>
      <t>6</t>
    </r>
    <r>
      <rPr>
        <sz val="10"/>
        <color indexed="8"/>
        <rFont val="Arial"/>
        <family val="2"/>
      </rPr>
      <t>2</t>
    </r>
    <r>
      <rPr>
        <sz val="10"/>
        <color indexed="10"/>
        <rFont val="Arial"/>
        <family val="2"/>
      </rPr>
      <t>69</t>
    </r>
  </si>
  <si>
    <r>
      <t>NT22</t>
    </r>
    <r>
      <rPr>
        <sz val="10"/>
        <color indexed="10"/>
        <rFont val="Arial"/>
        <family val="2"/>
      </rPr>
      <t>3</t>
    </r>
    <r>
      <rPr>
        <sz val="10"/>
        <color indexed="8"/>
        <rFont val="Arial"/>
        <family val="2"/>
      </rPr>
      <t>25</t>
    </r>
    <r>
      <rPr>
        <sz val="10"/>
        <color indexed="10"/>
        <rFont val="Arial"/>
        <family val="2"/>
      </rPr>
      <t>6</t>
    </r>
  </si>
  <si>
    <r>
      <t>NT22</t>
    </r>
    <r>
      <rPr>
        <sz val="10"/>
        <color indexed="10"/>
        <rFont val="Arial"/>
        <family val="2"/>
      </rPr>
      <t>1</t>
    </r>
    <r>
      <rPr>
        <sz val="10"/>
        <color indexed="8"/>
        <rFont val="Arial"/>
        <family val="2"/>
      </rPr>
      <t>26</t>
    </r>
    <r>
      <rPr>
        <sz val="10"/>
        <color indexed="10"/>
        <rFont val="Arial"/>
        <family val="2"/>
      </rPr>
      <t>3</t>
    </r>
  </si>
  <si>
    <r>
      <t>NT22</t>
    </r>
    <r>
      <rPr>
        <sz val="10"/>
        <color indexed="10"/>
        <rFont val="Arial"/>
        <family val="2"/>
      </rPr>
      <t>4</t>
    </r>
    <r>
      <rPr>
        <sz val="10"/>
        <color indexed="8"/>
        <rFont val="Arial"/>
        <family val="2"/>
      </rPr>
      <t>2</t>
    </r>
    <r>
      <rPr>
        <sz val="10"/>
        <color indexed="10"/>
        <rFont val="Arial"/>
        <family val="2"/>
      </rPr>
      <t>80</t>
    </r>
  </si>
  <si>
    <r>
      <t>NT27</t>
    </r>
    <r>
      <rPr>
        <sz val="10"/>
        <color indexed="10"/>
        <rFont val="Arial"/>
        <family val="2"/>
      </rPr>
      <t>5</t>
    </r>
    <r>
      <rPr>
        <sz val="10"/>
        <color indexed="8"/>
        <rFont val="Arial"/>
        <family val="2"/>
      </rPr>
      <t>33</t>
    </r>
    <r>
      <rPr>
        <sz val="10"/>
        <color indexed="10"/>
        <rFont val="Arial"/>
        <family val="2"/>
      </rPr>
      <t>2</t>
    </r>
  </si>
  <si>
    <r>
      <t>NT11</t>
    </r>
    <r>
      <rPr>
        <sz val="10"/>
        <color indexed="10"/>
        <rFont val="Arial"/>
        <family val="2"/>
      </rPr>
      <t>4</t>
    </r>
    <r>
      <rPr>
        <sz val="10"/>
        <color indexed="8"/>
        <rFont val="Arial"/>
        <family val="2"/>
      </rPr>
      <t>13</t>
    </r>
    <r>
      <rPr>
        <sz val="10"/>
        <color indexed="10"/>
        <rFont val="Arial"/>
        <family val="2"/>
      </rPr>
      <t>6</t>
    </r>
  </si>
  <si>
    <r>
      <t>NT14516</t>
    </r>
    <r>
      <rPr>
        <sz val="10"/>
        <color indexed="10"/>
        <rFont val="Arial"/>
        <family val="2"/>
      </rPr>
      <t>5</t>
    </r>
  </si>
  <si>
    <r>
      <t>NT14</t>
    </r>
    <r>
      <rPr>
        <sz val="10"/>
        <color indexed="10"/>
        <rFont val="Arial"/>
        <family val="2"/>
      </rPr>
      <t>0</t>
    </r>
    <r>
      <rPr>
        <sz val="10"/>
        <color indexed="8"/>
        <rFont val="Arial"/>
        <family val="2"/>
      </rPr>
      <t>1</t>
    </r>
    <r>
      <rPr>
        <sz val="10"/>
        <color indexed="10"/>
        <rFont val="Arial"/>
        <family val="2"/>
      </rPr>
      <t>90</t>
    </r>
  </si>
  <si>
    <r>
      <t>NT15</t>
    </r>
    <r>
      <rPr>
        <sz val="10"/>
        <color indexed="10"/>
        <rFont val="Arial"/>
        <family val="2"/>
      </rPr>
      <t>8</t>
    </r>
    <r>
      <rPr>
        <sz val="10"/>
        <color indexed="8"/>
        <rFont val="Arial"/>
        <family val="2"/>
      </rPr>
      <t>13</t>
    </r>
    <r>
      <rPr>
        <sz val="10"/>
        <color indexed="10"/>
        <rFont val="Arial"/>
        <family val="2"/>
      </rPr>
      <t>7</t>
    </r>
  </si>
  <si>
    <r>
      <t>NT15</t>
    </r>
    <r>
      <rPr>
        <sz val="10"/>
        <color indexed="10"/>
        <rFont val="Arial"/>
        <family val="2"/>
      </rPr>
      <t>2</t>
    </r>
    <r>
      <rPr>
        <sz val="10"/>
        <color indexed="8"/>
        <rFont val="Arial"/>
        <family val="2"/>
      </rPr>
      <t>1</t>
    </r>
    <r>
      <rPr>
        <sz val="10"/>
        <color indexed="10"/>
        <rFont val="Arial"/>
        <family val="2"/>
      </rPr>
      <t>80</t>
    </r>
  </si>
  <si>
    <r>
      <t>NT16</t>
    </r>
    <r>
      <rPr>
        <sz val="10"/>
        <color indexed="10"/>
        <rFont val="Arial"/>
        <family val="2"/>
      </rPr>
      <t>4</t>
    </r>
    <r>
      <rPr>
        <sz val="10"/>
        <color indexed="8"/>
        <rFont val="Arial"/>
        <family val="2"/>
      </rPr>
      <t>05</t>
    </r>
    <r>
      <rPr>
        <sz val="10"/>
        <color indexed="10"/>
        <rFont val="Arial"/>
        <family val="2"/>
      </rPr>
      <t>3</t>
    </r>
  </si>
  <si>
    <r>
      <t>NT17</t>
    </r>
    <r>
      <rPr>
        <sz val="10"/>
        <color indexed="10"/>
        <rFont val="Arial"/>
        <family val="2"/>
      </rPr>
      <t>9</t>
    </r>
    <r>
      <rPr>
        <sz val="10"/>
        <color indexed="8"/>
        <rFont val="Arial"/>
        <family val="2"/>
      </rPr>
      <t>06</t>
    </r>
    <r>
      <rPr>
        <sz val="10"/>
        <color indexed="10"/>
        <rFont val="Arial"/>
        <family val="2"/>
      </rPr>
      <t>2</t>
    </r>
  </si>
  <si>
    <r>
      <t>NT18</t>
    </r>
    <r>
      <rPr>
        <sz val="10"/>
        <color indexed="10"/>
        <rFont val="Arial"/>
        <family val="2"/>
      </rPr>
      <t>8</t>
    </r>
    <r>
      <rPr>
        <sz val="10"/>
        <color indexed="8"/>
        <rFont val="Arial"/>
        <family val="2"/>
      </rPr>
      <t>06</t>
    </r>
    <r>
      <rPr>
        <sz val="10"/>
        <color indexed="10"/>
        <rFont val="Arial"/>
        <family val="2"/>
      </rPr>
      <t>8</t>
    </r>
  </si>
  <si>
    <r>
      <t>NT18</t>
    </r>
    <r>
      <rPr>
        <sz val="10"/>
        <color indexed="10"/>
        <rFont val="Arial"/>
        <family val="2"/>
      </rPr>
      <t>7</t>
    </r>
    <r>
      <rPr>
        <sz val="10"/>
        <color indexed="8"/>
        <rFont val="Arial"/>
        <family val="2"/>
      </rPr>
      <t>12</t>
    </r>
    <r>
      <rPr>
        <sz val="10"/>
        <color indexed="10"/>
        <rFont val="Arial"/>
        <family val="2"/>
      </rPr>
      <t>9</t>
    </r>
  </si>
  <si>
    <r>
      <t>NT19</t>
    </r>
    <r>
      <rPr>
        <sz val="10"/>
        <color indexed="10"/>
        <rFont val="Arial"/>
        <family val="2"/>
      </rPr>
      <t>8</t>
    </r>
    <r>
      <rPr>
        <sz val="10"/>
        <color indexed="8"/>
        <rFont val="Arial"/>
        <family val="2"/>
      </rPr>
      <t>13</t>
    </r>
    <r>
      <rPr>
        <sz val="10"/>
        <color indexed="10"/>
        <rFont val="Arial"/>
        <family val="2"/>
      </rPr>
      <t>9</t>
    </r>
  </si>
  <si>
    <r>
      <t>NS94</t>
    </r>
    <r>
      <rPr>
        <sz val="10"/>
        <color indexed="10"/>
        <rFont val="Arial"/>
        <family val="2"/>
      </rPr>
      <t>4</t>
    </r>
    <r>
      <rPr>
        <sz val="10"/>
        <color indexed="8"/>
        <rFont val="Arial"/>
        <family val="2"/>
      </rPr>
      <t>07</t>
    </r>
    <r>
      <rPr>
        <sz val="10"/>
        <color indexed="10"/>
        <rFont val="Arial"/>
        <family val="2"/>
      </rPr>
      <t>5</t>
    </r>
  </si>
  <si>
    <r>
      <t>NX60</t>
    </r>
    <r>
      <rPr>
        <sz val="10"/>
        <color indexed="10"/>
        <rFont val="Arial"/>
        <family val="2"/>
      </rPr>
      <t>6</t>
    </r>
    <r>
      <rPr>
        <sz val="10"/>
        <color indexed="8"/>
        <rFont val="Arial"/>
        <family val="2"/>
      </rPr>
      <t>97</t>
    </r>
    <r>
      <rPr>
        <sz val="10"/>
        <color indexed="10"/>
        <rFont val="Arial"/>
        <family val="2"/>
      </rPr>
      <t>2</t>
    </r>
  </si>
  <si>
    <r>
      <t>NX62</t>
    </r>
    <r>
      <rPr>
        <sz val="10"/>
        <color indexed="10"/>
        <rFont val="Arial"/>
        <family val="2"/>
      </rPr>
      <t>1</t>
    </r>
    <r>
      <rPr>
        <sz val="10"/>
        <color indexed="8"/>
        <rFont val="Arial"/>
        <family val="2"/>
      </rPr>
      <t>98</t>
    </r>
    <r>
      <rPr>
        <sz val="10"/>
        <color indexed="10"/>
        <rFont val="Arial"/>
        <family val="2"/>
      </rPr>
      <t>4</t>
    </r>
  </si>
  <si>
    <r>
      <t>NX61</t>
    </r>
    <r>
      <rPr>
        <sz val="10"/>
        <color indexed="10"/>
        <rFont val="Arial"/>
        <family val="2"/>
      </rPr>
      <t>8000</t>
    </r>
  </si>
  <si>
    <r>
      <t>NS6</t>
    </r>
    <r>
      <rPr>
        <sz val="10"/>
        <color indexed="10"/>
        <rFont val="Arial"/>
        <family val="2"/>
      </rPr>
      <t>4</t>
    </r>
    <r>
      <rPr>
        <sz val="10"/>
        <color indexed="8"/>
        <rFont val="Arial"/>
        <family val="2"/>
      </rPr>
      <t>301</t>
    </r>
    <r>
      <rPr>
        <sz val="10"/>
        <color indexed="10"/>
        <rFont val="Arial"/>
        <family val="2"/>
      </rPr>
      <t>1</t>
    </r>
  </si>
  <si>
    <r>
      <t>NS64</t>
    </r>
    <r>
      <rPr>
        <sz val="10"/>
        <color indexed="10"/>
        <rFont val="Arial"/>
        <family val="2"/>
      </rPr>
      <t>7</t>
    </r>
    <r>
      <rPr>
        <sz val="10"/>
        <color indexed="8"/>
        <rFont val="Arial"/>
        <family val="2"/>
      </rPr>
      <t>02</t>
    </r>
    <r>
      <rPr>
        <sz val="10"/>
        <color indexed="10"/>
        <rFont val="Arial"/>
        <family val="2"/>
      </rPr>
      <t>1</t>
    </r>
  </si>
  <si>
    <r>
      <t>NS66</t>
    </r>
    <r>
      <rPr>
        <sz val="10"/>
        <color indexed="10"/>
        <rFont val="Arial"/>
        <family val="2"/>
      </rPr>
      <t>1</t>
    </r>
    <r>
      <rPr>
        <sz val="10"/>
        <color indexed="8"/>
        <rFont val="Arial"/>
        <family val="2"/>
      </rPr>
      <t>02</t>
    </r>
    <r>
      <rPr>
        <sz val="10"/>
        <color indexed="10"/>
        <rFont val="Arial"/>
        <family val="2"/>
      </rPr>
      <t>8</t>
    </r>
  </si>
  <si>
    <r>
      <t>NS65</t>
    </r>
    <r>
      <rPr>
        <sz val="10"/>
        <color indexed="10"/>
        <rFont val="Arial"/>
        <family val="2"/>
      </rPr>
      <t>4</t>
    </r>
    <r>
      <rPr>
        <sz val="10"/>
        <color indexed="8"/>
        <rFont val="Arial"/>
        <family val="2"/>
      </rPr>
      <t>04</t>
    </r>
    <r>
      <rPr>
        <sz val="10"/>
        <color indexed="10"/>
        <rFont val="Arial"/>
        <family val="2"/>
      </rPr>
      <t>3</t>
    </r>
  </si>
  <si>
    <r>
      <t>NS64</t>
    </r>
    <r>
      <rPr>
        <sz val="10"/>
        <color indexed="10"/>
        <rFont val="Arial"/>
        <family val="2"/>
      </rPr>
      <t>8</t>
    </r>
    <r>
      <rPr>
        <sz val="10"/>
        <color indexed="8"/>
        <rFont val="Arial"/>
        <family val="2"/>
      </rPr>
      <t>06</t>
    </r>
    <r>
      <rPr>
        <sz val="10"/>
        <color indexed="10"/>
        <rFont val="Arial"/>
        <family val="2"/>
      </rPr>
      <t>5</t>
    </r>
  </si>
  <si>
    <r>
      <t>NX46</t>
    </r>
    <r>
      <rPr>
        <sz val="10"/>
        <color indexed="10"/>
        <rFont val="Arial"/>
        <family val="2"/>
      </rPr>
      <t>1</t>
    </r>
    <r>
      <rPr>
        <sz val="10"/>
        <color indexed="8"/>
        <rFont val="Arial"/>
        <family val="2"/>
      </rPr>
      <t>85</t>
    </r>
    <r>
      <rPr>
        <sz val="10"/>
        <color indexed="10"/>
        <rFont val="Arial"/>
        <family val="2"/>
      </rPr>
      <t>1</t>
    </r>
  </si>
  <si>
    <r>
      <t>NX49</t>
    </r>
    <r>
      <rPr>
        <sz val="10"/>
        <color indexed="10"/>
        <rFont val="Arial"/>
        <family val="2"/>
      </rPr>
      <t>8</t>
    </r>
    <r>
      <rPr>
        <sz val="10"/>
        <color indexed="8"/>
        <rFont val="Arial"/>
        <family val="2"/>
      </rPr>
      <t>87</t>
    </r>
    <r>
      <rPr>
        <sz val="10"/>
        <color indexed="10"/>
        <rFont val="Arial"/>
        <family val="2"/>
      </rPr>
      <t>1</t>
    </r>
  </si>
  <si>
    <r>
      <t>NX50</t>
    </r>
    <r>
      <rPr>
        <sz val="10"/>
        <color indexed="10"/>
        <rFont val="Arial"/>
        <family val="2"/>
      </rPr>
      <t>1</t>
    </r>
    <r>
      <rPr>
        <sz val="10"/>
        <color indexed="8"/>
        <rFont val="Arial"/>
        <family val="2"/>
      </rPr>
      <t>9</t>
    </r>
    <r>
      <rPr>
        <sz val="10"/>
        <color indexed="10"/>
        <rFont val="Arial"/>
        <family val="2"/>
      </rPr>
      <t>10</t>
    </r>
  </si>
  <si>
    <r>
      <t>NX50</t>
    </r>
    <r>
      <rPr>
        <sz val="10"/>
        <color indexed="10"/>
        <rFont val="Arial"/>
        <family val="2"/>
      </rPr>
      <t>2</t>
    </r>
    <r>
      <rPr>
        <sz val="10"/>
        <color indexed="8"/>
        <rFont val="Arial"/>
        <family val="2"/>
      </rPr>
      <t>67</t>
    </r>
    <r>
      <rPr>
        <sz val="10"/>
        <color indexed="10"/>
        <rFont val="Arial"/>
        <family val="2"/>
      </rPr>
      <t>1</t>
    </r>
  </si>
  <si>
    <r>
      <t>NT45</t>
    </r>
    <r>
      <rPr>
        <sz val="10"/>
        <color indexed="10"/>
        <rFont val="Arial"/>
        <family val="2"/>
      </rPr>
      <t>8</t>
    </r>
    <r>
      <rPr>
        <sz val="10"/>
        <color indexed="8"/>
        <rFont val="Arial"/>
        <family val="2"/>
      </rPr>
      <t>00</t>
    </r>
    <r>
      <rPr>
        <sz val="10"/>
        <color indexed="10"/>
        <rFont val="Arial"/>
        <family val="2"/>
      </rPr>
      <t>8</t>
    </r>
  </si>
  <si>
    <r>
      <t>NT19</t>
    </r>
    <r>
      <rPr>
        <sz val="10"/>
        <color indexed="10"/>
        <rFont val="Arial"/>
        <family val="2"/>
      </rPr>
      <t>7</t>
    </r>
    <r>
      <rPr>
        <sz val="10"/>
        <color indexed="8"/>
        <rFont val="Arial"/>
        <family val="2"/>
      </rPr>
      <t>25</t>
    </r>
    <r>
      <rPr>
        <sz val="10"/>
        <color indexed="10"/>
        <rFont val="Arial"/>
        <family val="2"/>
      </rPr>
      <t>2</t>
    </r>
  </si>
  <si>
    <r>
      <t>NT12</t>
    </r>
    <r>
      <rPr>
        <sz val="10"/>
        <color indexed="10"/>
        <rFont val="Arial"/>
        <family val="2"/>
      </rPr>
      <t>7</t>
    </r>
    <r>
      <rPr>
        <sz val="10"/>
        <color indexed="8"/>
        <rFont val="Arial"/>
        <family val="2"/>
      </rPr>
      <t>16</t>
    </r>
    <r>
      <rPr>
        <sz val="10"/>
        <color indexed="10"/>
        <rFont val="Arial"/>
        <family val="2"/>
      </rPr>
      <t>7</t>
    </r>
  </si>
  <si>
    <r>
      <t>NN89</t>
    </r>
    <r>
      <rPr>
        <sz val="10"/>
        <color indexed="10"/>
        <rFont val="Arial"/>
        <family val="2"/>
      </rPr>
      <t>0</t>
    </r>
    <r>
      <rPr>
        <sz val="10"/>
        <color indexed="8"/>
        <rFont val="Arial"/>
        <family val="2"/>
      </rPr>
      <t>00</t>
    </r>
    <r>
      <rPr>
        <sz val="10"/>
        <color indexed="10"/>
        <rFont val="Arial"/>
        <family val="2"/>
      </rPr>
      <t>0</t>
    </r>
  </si>
  <si>
    <r>
      <t>NT1990</t>
    </r>
    <r>
      <rPr>
        <sz val="10"/>
        <color indexed="10"/>
        <rFont val="Arial"/>
        <family val="2"/>
      </rPr>
      <t>82</t>
    </r>
  </si>
  <si>
    <r>
      <t>NS95</t>
    </r>
    <r>
      <rPr>
        <sz val="10"/>
        <color indexed="10"/>
        <rFont val="Arial"/>
        <family val="2"/>
      </rPr>
      <t>3</t>
    </r>
    <r>
      <rPr>
        <sz val="10"/>
        <color indexed="8"/>
        <rFont val="Arial"/>
        <family val="2"/>
      </rPr>
      <t>01</t>
    </r>
    <r>
      <rPr>
        <sz val="10"/>
        <color indexed="10"/>
        <rFont val="Arial"/>
        <family val="2"/>
      </rPr>
      <t>3</t>
    </r>
  </si>
  <si>
    <r>
      <t>NX4208</t>
    </r>
    <r>
      <rPr>
        <sz val="10"/>
        <color indexed="10"/>
        <rFont val="Arial"/>
        <family val="2"/>
      </rPr>
      <t>71</t>
    </r>
  </si>
  <si>
    <t>Comments</t>
  </si>
  <si>
    <t>NN861018</t>
  </si>
  <si>
    <t>NS878099</t>
  </si>
  <si>
    <t>NS614026</t>
  </si>
  <si>
    <t>NS611016</t>
  </si>
  <si>
    <t>NS901092</t>
  </si>
  <si>
    <t>NT281336</t>
  </si>
  <si>
    <t>1997 GR</t>
  </si>
  <si>
    <t>1990 GR</t>
  </si>
  <si>
    <t>1984 GR</t>
  </si>
  <si>
    <t>1981 GR</t>
  </si>
  <si>
    <r>
      <t>NS93</t>
    </r>
    <r>
      <rPr>
        <sz val="10"/>
        <color indexed="10"/>
        <rFont val="Arial"/>
        <family val="2"/>
      </rPr>
      <t>6</t>
    </r>
    <r>
      <rPr>
        <sz val="10"/>
        <color indexed="8"/>
        <rFont val="Arial"/>
        <family val="2"/>
      </rPr>
      <t>99</t>
    </r>
    <r>
      <rPr>
        <sz val="10"/>
        <color indexed="10"/>
        <rFont val="Arial"/>
        <family val="2"/>
      </rPr>
      <t>8</t>
    </r>
  </si>
  <si>
    <r>
      <t>NN95501</t>
    </r>
    <r>
      <rPr>
        <sz val="10"/>
        <color indexed="10"/>
        <rFont val="Arial"/>
        <family val="2"/>
      </rPr>
      <t>4</t>
    </r>
  </si>
  <si>
    <r>
      <t>NN89300</t>
    </r>
    <r>
      <rPr>
        <sz val="10"/>
        <color indexed="10"/>
        <rFont val="Arial"/>
        <family val="2"/>
      </rPr>
      <t>1</t>
    </r>
  </si>
  <si>
    <r>
      <t>NX40790</t>
    </r>
    <r>
      <rPr>
        <sz val="10"/>
        <color indexed="10"/>
        <rFont val="Arial"/>
        <family val="2"/>
      </rPr>
      <t>7</t>
    </r>
  </si>
  <si>
    <r>
      <t>NX51</t>
    </r>
    <r>
      <rPr>
        <sz val="10"/>
        <color indexed="10"/>
        <rFont val="Arial"/>
        <family val="2"/>
      </rPr>
      <t>0</t>
    </r>
    <r>
      <rPr>
        <sz val="10"/>
        <color indexed="8"/>
        <rFont val="Arial"/>
        <family val="2"/>
      </rPr>
      <t>839</t>
    </r>
  </si>
  <si>
    <r>
      <t>NX41483</t>
    </r>
    <r>
      <rPr>
        <sz val="10"/>
        <color indexed="10"/>
        <rFont val="Arial"/>
        <family val="2"/>
      </rPr>
      <t>8</t>
    </r>
  </si>
  <si>
    <r>
      <t>NX4357</t>
    </r>
    <r>
      <rPr>
        <sz val="10"/>
        <color indexed="10"/>
        <rFont val="Arial"/>
        <family val="2"/>
      </rPr>
      <t>70</t>
    </r>
  </si>
  <si>
    <r>
      <t>NX50884</t>
    </r>
    <r>
      <rPr>
        <sz val="10"/>
        <color indexed="10"/>
        <rFont val="Arial"/>
        <family val="2"/>
      </rPr>
      <t>8</t>
    </r>
  </si>
  <si>
    <r>
      <t>NX40989</t>
    </r>
    <r>
      <rPr>
        <sz val="10"/>
        <color indexed="10"/>
        <rFont val="Arial"/>
        <family val="2"/>
      </rPr>
      <t>2</t>
    </r>
  </si>
  <si>
    <r>
      <t>NX51591</t>
    </r>
    <r>
      <rPr>
        <sz val="10"/>
        <color indexed="10"/>
        <rFont val="Arial"/>
        <family val="2"/>
      </rPr>
      <t>4</t>
    </r>
  </si>
  <si>
    <r>
      <t>NX50965</t>
    </r>
    <r>
      <rPr>
        <sz val="10"/>
        <color indexed="10"/>
        <rFont val="Arial"/>
        <family val="2"/>
      </rPr>
      <t>4</t>
    </r>
  </si>
  <si>
    <r>
      <t>NX50993</t>
    </r>
    <r>
      <rPr>
        <sz val="10"/>
        <color indexed="10"/>
        <rFont val="Arial"/>
        <family val="2"/>
      </rPr>
      <t>7</t>
    </r>
  </si>
  <si>
    <r>
      <t>NX47275</t>
    </r>
    <r>
      <rPr>
        <sz val="10"/>
        <color indexed="10"/>
        <rFont val="Arial"/>
        <family val="2"/>
      </rPr>
      <t>1</t>
    </r>
  </si>
  <si>
    <r>
      <t>NS90</t>
    </r>
    <r>
      <rPr>
        <sz val="10"/>
        <color indexed="10"/>
        <rFont val="Arial"/>
        <family val="2"/>
      </rPr>
      <t>1</t>
    </r>
    <r>
      <rPr>
        <sz val="10"/>
        <color indexed="8"/>
        <rFont val="Arial"/>
        <family val="2"/>
      </rPr>
      <t>120</t>
    </r>
  </si>
  <si>
    <r>
      <t>NX98999</t>
    </r>
    <r>
      <rPr>
        <sz val="10"/>
        <color indexed="10"/>
        <rFont val="Arial"/>
        <family val="2"/>
      </rPr>
      <t>8</t>
    </r>
  </si>
  <si>
    <r>
      <t>NS90</t>
    </r>
    <r>
      <rPr>
        <sz val="10"/>
        <color indexed="10"/>
        <rFont val="Arial"/>
        <family val="2"/>
      </rPr>
      <t>6</t>
    </r>
    <r>
      <rPr>
        <sz val="10"/>
        <color indexed="8"/>
        <rFont val="Arial"/>
        <family val="2"/>
      </rPr>
      <t>124</t>
    </r>
  </si>
  <si>
    <r>
      <t>NS95401</t>
    </r>
    <r>
      <rPr>
        <sz val="10"/>
        <color indexed="10"/>
        <rFont val="Arial"/>
        <family val="2"/>
      </rPr>
      <t>1</t>
    </r>
  </si>
  <si>
    <r>
      <t>NS92203</t>
    </r>
    <r>
      <rPr>
        <sz val="10"/>
        <color indexed="10"/>
        <rFont val="Arial"/>
        <family val="2"/>
      </rPr>
      <t>4</t>
    </r>
  </si>
  <si>
    <r>
      <t>NS94703</t>
    </r>
    <r>
      <rPr>
        <sz val="10"/>
        <color indexed="10"/>
        <rFont val="Arial"/>
        <family val="2"/>
      </rPr>
      <t>3</t>
    </r>
  </si>
  <si>
    <r>
      <t>NS87</t>
    </r>
    <r>
      <rPr>
        <sz val="10"/>
        <color indexed="10"/>
        <rFont val="Arial"/>
        <family val="2"/>
      </rPr>
      <t>7100</t>
    </r>
  </si>
  <si>
    <r>
      <t>NS61402</t>
    </r>
    <r>
      <rPr>
        <sz val="10"/>
        <color indexed="10"/>
        <rFont val="Arial"/>
        <family val="2"/>
      </rPr>
      <t>7</t>
    </r>
  </si>
  <si>
    <r>
      <t>NS93</t>
    </r>
    <r>
      <rPr>
        <sz val="10"/>
        <color indexed="10"/>
        <rFont val="Arial"/>
        <family val="2"/>
      </rPr>
      <t>1</t>
    </r>
    <r>
      <rPr>
        <sz val="10"/>
        <color indexed="8"/>
        <rFont val="Arial"/>
        <family val="2"/>
      </rPr>
      <t>152</t>
    </r>
  </si>
  <si>
    <r>
      <t>NS61101</t>
    </r>
    <r>
      <rPr>
        <sz val="10"/>
        <color indexed="10"/>
        <rFont val="Arial"/>
        <family val="2"/>
      </rPr>
      <t>7</t>
    </r>
  </si>
  <si>
    <r>
      <t>NS90</t>
    </r>
    <r>
      <rPr>
        <sz val="10"/>
        <color indexed="10"/>
        <rFont val="Arial"/>
        <family val="2"/>
      </rPr>
      <t>2</t>
    </r>
    <r>
      <rPr>
        <sz val="10"/>
        <color indexed="8"/>
        <rFont val="Arial"/>
        <family val="2"/>
      </rPr>
      <t>092</t>
    </r>
  </si>
  <si>
    <r>
      <t>NT33044</t>
    </r>
    <r>
      <rPr>
        <sz val="10"/>
        <color indexed="10"/>
        <rFont val="Arial"/>
        <family val="2"/>
      </rPr>
      <t>6</t>
    </r>
  </si>
  <si>
    <r>
      <t>NT27</t>
    </r>
    <r>
      <rPr>
        <sz val="10"/>
        <color indexed="10"/>
        <rFont val="Arial"/>
        <family val="2"/>
      </rPr>
      <t>5</t>
    </r>
    <r>
      <rPr>
        <sz val="10"/>
        <color indexed="8"/>
        <rFont val="Arial"/>
        <family val="2"/>
      </rPr>
      <t>49</t>
    </r>
    <r>
      <rPr>
        <sz val="10"/>
        <color indexed="10"/>
        <rFont val="Arial"/>
        <family val="2"/>
      </rPr>
      <t>1</t>
    </r>
  </si>
  <si>
    <r>
      <t>NT16315</t>
    </r>
    <r>
      <rPr>
        <sz val="10"/>
        <color indexed="10"/>
        <rFont val="Arial"/>
        <family val="2"/>
      </rPr>
      <t>1</t>
    </r>
  </si>
  <si>
    <r>
      <t>NT15315</t>
    </r>
    <r>
      <rPr>
        <sz val="10"/>
        <color indexed="10"/>
        <rFont val="Arial"/>
        <family val="2"/>
      </rPr>
      <t>4</t>
    </r>
  </si>
  <si>
    <r>
      <t>NT15817</t>
    </r>
    <r>
      <rPr>
        <sz val="10"/>
        <color indexed="10"/>
        <rFont val="Arial"/>
        <family val="2"/>
      </rPr>
      <t>2</t>
    </r>
  </si>
  <si>
    <r>
      <t>NT14</t>
    </r>
    <r>
      <rPr>
        <sz val="10"/>
        <color indexed="10"/>
        <rFont val="Arial"/>
        <family val="2"/>
      </rPr>
      <t>3</t>
    </r>
    <r>
      <rPr>
        <sz val="10"/>
        <color indexed="8"/>
        <rFont val="Arial"/>
        <family val="2"/>
      </rPr>
      <t>126</t>
    </r>
  </si>
  <si>
    <r>
      <t>NT25331</t>
    </r>
    <r>
      <rPr>
        <sz val="10"/>
        <color indexed="10"/>
        <rFont val="Arial"/>
        <family val="2"/>
      </rPr>
      <t>6</t>
    </r>
  </si>
  <si>
    <r>
      <t>NT89</t>
    </r>
    <r>
      <rPr>
        <sz val="10"/>
        <color indexed="10"/>
        <rFont val="Arial"/>
        <family val="2"/>
      </rPr>
      <t>6</t>
    </r>
    <r>
      <rPr>
        <sz val="10"/>
        <color indexed="8"/>
        <rFont val="Arial"/>
        <family val="2"/>
      </rPr>
      <t>193</t>
    </r>
  </si>
  <si>
    <r>
      <t>NT17331</t>
    </r>
    <r>
      <rPr>
        <sz val="10"/>
        <color indexed="10"/>
        <rFont val="Arial"/>
        <family val="2"/>
      </rPr>
      <t>3</t>
    </r>
  </si>
  <si>
    <r>
      <t>NT14412</t>
    </r>
    <r>
      <rPr>
        <sz val="10"/>
        <color indexed="10"/>
        <rFont val="Arial"/>
        <family val="2"/>
      </rPr>
      <t>4</t>
    </r>
  </si>
  <si>
    <r>
      <t>NT24132</t>
    </r>
    <r>
      <rPr>
        <sz val="10"/>
        <color indexed="10"/>
        <rFont val="Arial"/>
        <family val="2"/>
      </rPr>
      <t>3</t>
    </r>
  </si>
  <si>
    <r>
      <t>NT12</t>
    </r>
    <r>
      <rPr>
        <sz val="10"/>
        <color indexed="10"/>
        <rFont val="Arial"/>
        <family val="2"/>
      </rPr>
      <t>3</t>
    </r>
    <r>
      <rPr>
        <sz val="10"/>
        <color indexed="8"/>
        <rFont val="Arial"/>
        <family val="2"/>
      </rPr>
      <t>127</t>
    </r>
  </si>
  <si>
    <r>
      <t>NT1291</t>
    </r>
    <r>
      <rPr>
        <sz val="10"/>
        <color indexed="10"/>
        <rFont val="Arial"/>
        <family val="2"/>
      </rPr>
      <t>10</t>
    </r>
  </si>
  <si>
    <r>
      <t>NT13115</t>
    </r>
    <r>
      <rPr>
        <sz val="10"/>
        <color indexed="10"/>
        <rFont val="Arial"/>
        <family val="2"/>
      </rPr>
      <t>1</t>
    </r>
  </si>
  <si>
    <r>
      <t>NT14</t>
    </r>
    <r>
      <rPr>
        <sz val="10"/>
        <color indexed="10"/>
        <rFont val="Arial"/>
        <family val="2"/>
      </rPr>
      <t>2</t>
    </r>
    <r>
      <rPr>
        <sz val="10"/>
        <color indexed="8"/>
        <rFont val="Arial"/>
        <family val="2"/>
      </rPr>
      <t>249</t>
    </r>
  </si>
  <si>
    <r>
      <t>NT16</t>
    </r>
    <r>
      <rPr>
        <sz val="10"/>
        <color indexed="10"/>
        <rFont val="Arial"/>
        <family val="2"/>
      </rPr>
      <t>7</t>
    </r>
    <r>
      <rPr>
        <sz val="10"/>
        <color indexed="8"/>
        <rFont val="Arial"/>
        <family val="2"/>
      </rPr>
      <t>295</t>
    </r>
  </si>
  <si>
    <r>
      <t>NT21827</t>
    </r>
    <r>
      <rPr>
        <sz val="10"/>
        <color indexed="10"/>
        <rFont val="Arial"/>
        <family val="2"/>
      </rPr>
      <t>5</t>
    </r>
  </si>
  <si>
    <r>
      <t>NT19907</t>
    </r>
    <r>
      <rPr>
        <sz val="10"/>
        <color indexed="10"/>
        <rFont val="Arial"/>
        <family val="2"/>
      </rPr>
      <t>7</t>
    </r>
  </si>
  <si>
    <r>
      <t>NT16223</t>
    </r>
    <r>
      <rPr>
        <sz val="10"/>
        <color indexed="10"/>
        <rFont val="Arial"/>
        <family val="2"/>
      </rPr>
      <t>2</t>
    </r>
  </si>
  <si>
    <r>
      <t>NT13</t>
    </r>
    <r>
      <rPr>
        <sz val="10"/>
        <color indexed="10"/>
        <rFont val="Arial"/>
        <family val="2"/>
      </rPr>
      <t>4</t>
    </r>
    <r>
      <rPr>
        <sz val="10"/>
        <color indexed="8"/>
        <rFont val="Arial"/>
        <family val="2"/>
      </rPr>
      <t>218</t>
    </r>
  </si>
  <si>
    <r>
      <t>NT12418</t>
    </r>
    <r>
      <rPr>
        <sz val="10"/>
        <color indexed="10"/>
        <rFont val="Arial"/>
        <family val="2"/>
      </rPr>
      <t>8</t>
    </r>
  </si>
  <si>
    <r>
      <t>NT16</t>
    </r>
    <r>
      <rPr>
        <sz val="10"/>
        <color indexed="10"/>
        <rFont val="Arial"/>
        <family val="2"/>
      </rPr>
      <t>4</t>
    </r>
    <r>
      <rPr>
        <sz val="10"/>
        <color indexed="8"/>
        <rFont val="Arial"/>
        <family val="2"/>
      </rPr>
      <t>069</t>
    </r>
  </si>
  <si>
    <r>
      <t>NT23033</t>
    </r>
    <r>
      <rPr>
        <sz val="10"/>
        <color indexed="10"/>
        <rFont val="Arial"/>
        <family val="2"/>
      </rPr>
      <t>3</t>
    </r>
  </si>
  <si>
    <r>
      <t>NT06531</t>
    </r>
    <r>
      <rPr>
        <sz val="10"/>
        <color indexed="10"/>
        <rFont val="Arial"/>
        <family val="2"/>
      </rPr>
      <t>5</t>
    </r>
  </si>
  <si>
    <r>
      <t>NT13022</t>
    </r>
    <r>
      <rPr>
        <sz val="10"/>
        <color indexed="10"/>
        <rFont val="Arial"/>
        <family val="2"/>
      </rPr>
      <t>2</t>
    </r>
  </si>
  <si>
    <r>
      <t>NT16910</t>
    </r>
    <r>
      <rPr>
        <sz val="10"/>
        <color indexed="10"/>
        <rFont val="Arial"/>
        <family val="2"/>
      </rPr>
      <t>3</t>
    </r>
  </si>
  <si>
    <r>
      <t>NT16807</t>
    </r>
    <r>
      <rPr>
        <sz val="10"/>
        <color indexed="10"/>
        <rFont val="Arial"/>
        <family val="2"/>
      </rPr>
      <t>7</t>
    </r>
  </si>
  <si>
    <r>
      <t>NT19</t>
    </r>
    <r>
      <rPr>
        <sz val="10"/>
        <color indexed="10"/>
        <rFont val="Arial"/>
        <family val="2"/>
      </rPr>
      <t>8</t>
    </r>
    <r>
      <rPr>
        <sz val="10"/>
        <color indexed="8"/>
        <rFont val="Arial"/>
        <family val="2"/>
      </rPr>
      <t>256</t>
    </r>
  </si>
  <si>
    <r>
      <t>NT06926</t>
    </r>
    <r>
      <rPr>
        <sz val="10"/>
        <color indexed="10"/>
        <rFont val="Arial"/>
        <family val="2"/>
      </rPr>
      <t>4</t>
    </r>
  </si>
  <si>
    <r>
      <t>NT15305</t>
    </r>
    <r>
      <rPr>
        <sz val="10"/>
        <color indexed="10"/>
        <rFont val="Arial"/>
        <family val="2"/>
      </rPr>
      <t>7</t>
    </r>
  </si>
  <si>
    <r>
      <t>NT14628</t>
    </r>
    <r>
      <rPr>
        <sz val="10"/>
        <color indexed="10"/>
        <rFont val="Arial"/>
        <family val="2"/>
      </rPr>
      <t>9</t>
    </r>
  </si>
  <si>
    <r>
      <t>NT20</t>
    </r>
    <r>
      <rPr>
        <sz val="10"/>
        <color indexed="10"/>
        <rFont val="Arial"/>
        <family val="2"/>
      </rPr>
      <t>8</t>
    </r>
    <r>
      <rPr>
        <sz val="10"/>
        <color indexed="8"/>
        <rFont val="Arial"/>
        <family val="2"/>
      </rPr>
      <t>149</t>
    </r>
  </si>
  <si>
    <r>
      <t>NT02227</t>
    </r>
    <r>
      <rPr>
        <sz val="10"/>
        <color indexed="10"/>
        <rFont val="Arial"/>
        <family val="2"/>
      </rPr>
      <t>2</t>
    </r>
  </si>
  <si>
    <r>
      <t>NT28</t>
    </r>
    <r>
      <rPr>
        <sz val="10"/>
        <color indexed="10"/>
        <rFont val="Arial"/>
        <family val="2"/>
      </rPr>
      <t>2</t>
    </r>
    <r>
      <rPr>
        <sz val="10"/>
        <color indexed="8"/>
        <rFont val="Arial"/>
        <family val="2"/>
      </rPr>
      <t>33</t>
    </r>
    <r>
      <rPr>
        <sz val="10"/>
        <color indexed="10"/>
        <rFont val="Arial"/>
        <family val="2"/>
      </rPr>
      <t>7</t>
    </r>
  </si>
  <si>
    <r>
      <t>NT16908</t>
    </r>
    <r>
      <rPr>
        <sz val="10"/>
        <color indexed="10"/>
        <rFont val="Arial"/>
        <family val="2"/>
      </rPr>
      <t>2</t>
    </r>
  </si>
  <si>
    <r>
      <t>NT19125</t>
    </r>
    <r>
      <rPr>
        <sz val="10"/>
        <color indexed="10"/>
        <rFont val="Arial"/>
        <family val="2"/>
      </rPr>
      <t>3</t>
    </r>
  </si>
  <si>
    <r>
      <t>NT09814</t>
    </r>
    <r>
      <rPr>
        <sz val="10"/>
        <color indexed="10"/>
        <rFont val="Arial"/>
        <family val="2"/>
      </rPr>
      <t>4</t>
    </r>
  </si>
  <si>
    <r>
      <t>NT89</t>
    </r>
    <r>
      <rPr>
        <sz val="10"/>
        <color indexed="10"/>
        <rFont val="Arial"/>
        <family val="2"/>
      </rPr>
      <t>1</t>
    </r>
    <r>
      <rPr>
        <sz val="10"/>
        <color indexed="8"/>
        <rFont val="Arial"/>
        <family val="2"/>
      </rPr>
      <t>198</t>
    </r>
  </si>
  <si>
    <r>
      <t>NN86</t>
    </r>
    <r>
      <rPr>
        <sz val="10"/>
        <color indexed="10"/>
        <rFont val="Arial"/>
        <family val="2"/>
      </rPr>
      <t>2</t>
    </r>
    <r>
      <rPr>
        <sz val="10"/>
        <color indexed="8"/>
        <rFont val="Arial"/>
        <family val="2"/>
      </rPr>
      <t>01</t>
    </r>
    <r>
      <rPr>
        <sz val="10"/>
        <color indexed="10"/>
        <rFont val="Arial"/>
        <family val="2"/>
      </rPr>
      <t>9</t>
    </r>
  </si>
  <si>
    <r>
      <t>NS95334</t>
    </r>
    <r>
      <rPr>
        <sz val="10"/>
        <color indexed="10"/>
        <rFont val="Arial"/>
        <family val="2"/>
      </rPr>
      <t>4</t>
    </r>
  </si>
  <si>
    <t>NT206144</t>
  </si>
  <si>
    <r>
      <t>NX40</t>
    </r>
    <r>
      <rPr>
        <sz val="10"/>
        <color indexed="10"/>
        <rFont val="Arial"/>
        <family val="2"/>
      </rPr>
      <t>5</t>
    </r>
    <r>
      <rPr>
        <sz val="10"/>
        <color indexed="8"/>
        <rFont val="Arial"/>
        <family val="2"/>
      </rPr>
      <t>90</t>
    </r>
    <r>
      <rPr>
        <sz val="10"/>
        <color indexed="10"/>
        <rFont val="Arial"/>
        <family val="2"/>
      </rPr>
      <t>7</t>
    </r>
  </si>
  <si>
    <t>1974 GR</t>
  </si>
  <si>
    <r>
      <t>NN86</t>
    </r>
    <r>
      <rPr>
        <sz val="10"/>
        <color indexed="10"/>
        <rFont val="Arial"/>
        <family val="2"/>
      </rPr>
      <t>8</t>
    </r>
    <r>
      <rPr>
        <sz val="10"/>
        <color indexed="8"/>
        <rFont val="Arial"/>
        <family val="2"/>
      </rPr>
      <t>018</t>
    </r>
  </si>
  <si>
    <r>
      <t>NS91099</t>
    </r>
    <r>
      <rPr>
        <sz val="10"/>
        <color indexed="10"/>
        <rFont val="Arial"/>
        <family val="2"/>
      </rPr>
      <t>7</t>
    </r>
  </si>
  <si>
    <r>
      <t>NT31548</t>
    </r>
    <r>
      <rPr>
        <sz val="10"/>
        <color indexed="10"/>
        <rFont val="Arial"/>
        <family val="2"/>
      </rPr>
      <t>4</t>
    </r>
  </si>
  <si>
    <r>
      <t>NT06</t>
    </r>
    <r>
      <rPr>
        <sz val="10"/>
        <color indexed="10"/>
        <rFont val="Arial"/>
        <family val="2"/>
      </rPr>
      <t>6</t>
    </r>
    <r>
      <rPr>
        <sz val="10"/>
        <color indexed="8"/>
        <rFont val="Arial"/>
        <family val="2"/>
      </rPr>
      <t>31</t>
    </r>
    <r>
      <rPr>
        <sz val="10"/>
        <color indexed="10"/>
        <rFont val="Arial"/>
        <family val="2"/>
      </rPr>
      <t>5</t>
    </r>
  </si>
  <si>
    <r>
      <t>NT17</t>
    </r>
    <r>
      <rPr>
        <sz val="10"/>
        <color indexed="10"/>
        <rFont val="Arial"/>
        <family val="2"/>
      </rPr>
      <t>4</t>
    </r>
    <r>
      <rPr>
        <sz val="10"/>
        <color indexed="8"/>
        <rFont val="Arial"/>
        <family val="2"/>
      </rPr>
      <t>31</t>
    </r>
    <r>
      <rPr>
        <sz val="10"/>
        <color indexed="10"/>
        <rFont val="Arial"/>
        <family val="2"/>
      </rPr>
      <t>3</t>
    </r>
  </si>
  <si>
    <r>
      <t>NT17632</t>
    </r>
    <r>
      <rPr>
        <sz val="10"/>
        <color indexed="10"/>
        <rFont val="Arial"/>
        <family val="2"/>
      </rPr>
      <t>5</t>
    </r>
  </si>
  <si>
    <r>
      <t>NT19125</t>
    </r>
    <r>
      <rPr>
        <sz val="10"/>
        <color indexed="10"/>
        <rFont val="Arial"/>
        <family val="2"/>
      </rPr>
      <t>2</t>
    </r>
  </si>
  <si>
    <r>
      <t>NT25</t>
    </r>
    <r>
      <rPr>
        <sz val="10"/>
        <color indexed="10"/>
        <rFont val="Arial"/>
        <family val="2"/>
      </rPr>
      <t>4</t>
    </r>
    <r>
      <rPr>
        <sz val="10"/>
        <color indexed="8"/>
        <rFont val="Arial"/>
        <family val="2"/>
      </rPr>
      <t>31</t>
    </r>
    <r>
      <rPr>
        <sz val="10"/>
        <color indexed="10"/>
        <rFont val="Arial"/>
        <family val="2"/>
      </rPr>
      <t>6</t>
    </r>
  </si>
  <si>
    <r>
      <t>NT09513</t>
    </r>
    <r>
      <rPr>
        <sz val="10"/>
        <color indexed="10"/>
        <rFont val="Arial"/>
        <family val="2"/>
      </rPr>
      <t>8</t>
    </r>
  </si>
  <si>
    <r>
      <t>NT16</t>
    </r>
    <r>
      <rPr>
        <sz val="10"/>
        <color indexed="10"/>
        <rFont val="Arial"/>
        <family val="2"/>
      </rPr>
      <t>5</t>
    </r>
    <r>
      <rPr>
        <sz val="10"/>
        <color indexed="8"/>
        <rFont val="Arial"/>
        <family val="2"/>
      </rPr>
      <t>19</t>
    </r>
    <r>
      <rPr>
        <sz val="10"/>
        <color indexed="10"/>
        <rFont val="Arial"/>
        <family val="2"/>
      </rPr>
      <t>2</t>
    </r>
  </si>
  <si>
    <r>
      <t>NT12</t>
    </r>
    <r>
      <rPr>
        <sz val="10"/>
        <color indexed="10"/>
        <rFont val="Arial"/>
        <family val="2"/>
      </rPr>
      <t>6</t>
    </r>
    <r>
      <rPr>
        <sz val="10"/>
        <color indexed="8"/>
        <rFont val="Arial"/>
        <family val="2"/>
      </rPr>
      <t>16</t>
    </r>
    <r>
      <rPr>
        <sz val="10"/>
        <color indexed="10"/>
        <rFont val="Arial"/>
        <family val="2"/>
      </rPr>
      <t>7</t>
    </r>
  </si>
  <si>
    <r>
      <t>NS92202</t>
    </r>
    <r>
      <rPr>
        <sz val="10"/>
        <color indexed="10"/>
        <rFont val="Arial"/>
        <family val="2"/>
      </rPr>
      <t>4</t>
    </r>
  </si>
  <si>
    <r>
      <t>NS9350</t>
    </r>
    <r>
      <rPr>
        <sz val="10"/>
        <color indexed="10"/>
        <rFont val="Arial"/>
        <family val="2"/>
      </rPr>
      <t>50</t>
    </r>
  </si>
  <si>
    <r>
      <t>NS91</t>
    </r>
    <r>
      <rPr>
        <sz val="10"/>
        <color indexed="10"/>
        <rFont val="Arial"/>
        <family val="2"/>
      </rPr>
      <t>7</t>
    </r>
    <r>
      <rPr>
        <sz val="10"/>
        <color indexed="8"/>
        <rFont val="Arial"/>
        <family val="2"/>
      </rPr>
      <t>13</t>
    </r>
    <r>
      <rPr>
        <sz val="10"/>
        <color indexed="10"/>
        <rFont val="Arial"/>
        <family val="2"/>
      </rPr>
      <t>7</t>
    </r>
  </si>
  <si>
    <r>
      <t>NS90</t>
    </r>
    <r>
      <rPr>
        <sz val="10"/>
        <color indexed="10"/>
        <rFont val="Arial"/>
        <family val="2"/>
      </rPr>
      <t>5</t>
    </r>
    <r>
      <rPr>
        <sz val="10"/>
        <color indexed="8"/>
        <rFont val="Arial"/>
        <family val="2"/>
      </rPr>
      <t>092</t>
    </r>
  </si>
  <si>
    <r>
      <t>NX62098</t>
    </r>
    <r>
      <rPr>
        <sz val="10"/>
        <color indexed="10"/>
        <rFont val="Arial"/>
        <family val="2"/>
      </rPr>
      <t>4</t>
    </r>
  </si>
  <si>
    <r>
      <t>NS62001</t>
    </r>
    <r>
      <rPr>
        <sz val="10"/>
        <color indexed="10"/>
        <rFont val="Arial"/>
        <family val="2"/>
      </rPr>
      <t>5</t>
    </r>
  </si>
  <si>
    <r>
      <t>NS61101</t>
    </r>
    <r>
      <rPr>
        <sz val="10"/>
        <color indexed="10"/>
        <rFont val="Arial"/>
        <family val="2"/>
      </rPr>
      <t>8</t>
    </r>
  </si>
  <si>
    <r>
      <t>NS65</t>
    </r>
    <r>
      <rPr>
        <sz val="10"/>
        <color indexed="10"/>
        <rFont val="Arial"/>
        <family val="2"/>
      </rPr>
      <t>5</t>
    </r>
    <r>
      <rPr>
        <sz val="10"/>
        <color indexed="8"/>
        <rFont val="Arial"/>
        <family val="2"/>
      </rPr>
      <t>04</t>
    </r>
    <r>
      <rPr>
        <sz val="10"/>
        <color indexed="10"/>
        <rFont val="Arial"/>
        <family val="2"/>
      </rPr>
      <t>3</t>
    </r>
  </si>
  <si>
    <r>
      <t>NX45</t>
    </r>
    <r>
      <rPr>
        <sz val="10"/>
        <color indexed="10"/>
        <rFont val="Arial"/>
        <family val="2"/>
      </rPr>
      <t>5</t>
    </r>
    <r>
      <rPr>
        <sz val="10"/>
        <color indexed="8"/>
        <rFont val="Arial"/>
        <family val="2"/>
      </rPr>
      <t>769</t>
    </r>
  </si>
  <si>
    <r>
      <t>NX4208</t>
    </r>
    <r>
      <rPr>
        <sz val="10"/>
        <color indexed="10"/>
        <rFont val="Arial"/>
        <family val="2"/>
      </rPr>
      <t>70</t>
    </r>
  </si>
  <si>
    <r>
      <t>NT27449</t>
    </r>
    <r>
      <rPr>
        <sz val="10"/>
        <color indexed="10"/>
        <rFont val="Arial"/>
        <family val="2"/>
      </rPr>
      <t>1</t>
    </r>
  </si>
  <si>
    <r>
      <t>NT14931</t>
    </r>
    <r>
      <rPr>
        <sz val="10"/>
        <color indexed="10"/>
        <rFont val="Arial"/>
        <family val="2"/>
      </rPr>
      <t>3</t>
    </r>
  </si>
  <si>
    <r>
      <t>NT12415</t>
    </r>
    <r>
      <rPr>
        <sz val="10"/>
        <color indexed="10"/>
        <rFont val="Arial"/>
        <family val="2"/>
      </rPr>
      <t>6</t>
    </r>
  </si>
  <si>
    <r>
      <t>NS878</t>
    </r>
    <r>
      <rPr>
        <sz val="10"/>
        <color indexed="10"/>
        <rFont val="Arial"/>
        <family val="2"/>
      </rPr>
      <t>100</t>
    </r>
  </si>
  <si>
    <r>
      <t>NX42</t>
    </r>
    <r>
      <rPr>
        <sz val="10"/>
        <color indexed="10"/>
        <rFont val="Arial"/>
        <family val="2"/>
      </rPr>
      <t>8</t>
    </r>
    <r>
      <rPr>
        <sz val="10"/>
        <color indexed="8"/>
        <rFont val="Arial"/>
        <family val="2"/>
      </rPr>
      <t>855</t>
    </r>
  </si>
  <si>
    <r>
      <t>NX4208</t>
    </r>
    <r>
      <rPr>
        <sz val="10"/>
        <color indexed="10"/>
        <rFont val="Arial"/>
        <family val="2"/>
      </rPr>
      <t>70</t>
    </r>
  </si>
  <si>
    <t>Donalds</t>
  </si>
  <si>
    <t>Donald Tops</t>
  </si>
  <si>
    <t>1997 SMC Section</t>
  </si>
  <si>
    <t>pre 1997 SMC Section</t>
  </si>
  <si>
    <t>Section numbering</t>
  </si>
  <si>
    <t>xTOP</t>
  </si>
  <si>
    <t>Tops in England</t>
  </si>
  <si>
    <t>Minor Tops</t>
  </si>
  <si>
    <t>See separate worksheet</t>
  </si>
  <si>
    <t>RHB Section</t>
  </si>
  <si>
    <t>2015 SMC Section</t>
  </si>
  <si>
    <t>0a</t>
  </si>
  <si>
    <t>0b</t>
  </si>
  <si>
    <t>0c</t>
  </si>
  <si>
    <t>NN696119</t>
  </si>
  <si>
    <t>2015 GR</t>
  </si>
  <si>
    <r>
      <t>NT09513</t>
    </r>
    <r>
      <rPr>
        <sz val="10"/>
        <color indexed="10"/>
        <rFont val="Arial"/>
        <family val="2"/>
      </rPr>
      <t>8</t>
    </r>
  </si>
  <si>
    <t>Hill-bagging</t>
  </si>
  <si>
    <t>Xcoord</t>
  </si>
  <si>
    <t>Ycoord</t>
  </si>
  <si>
    <t>GridrefXY</t>
  </si>
  <si>
    <t>King's Seat Hill</t>
  </si>
  <si>
    <t>Tarmangie Hill</t>
  </si>
  <si>
    <t>Beinn nan Eun</t>
  </si>
  <si>
    <t>Blairdenon Hill</t>
  </si>
  <si>
    <t>Innerdownie</t>
  </si>
  <si>
    <t>Carlin's Cairn</t>
  </si>
  <si>
    <t>NX496883</t>
  </si>
  <si>
    <t>Kirriereoch Hill</t>
  </si>
  <si>
    <t>NX4208986952</t>
  </si>
  <si>
    <t>NX4076290564</t>
  </si>
  <si>
    <t>Meikle Millyea</t>
  </si>
  <si>
    <t>Milldown</t>
  </si>
  <si>
    <t>Tarfessock</t>
  </si>
  <si>
    <t>NX4090289189</t>
  </si>
  <si>
    <t>Meaul</t>
  </si>
  <si>
    <t>NX454866</t>
  </si>
  <si>
    <t>Larg Hill</t>
  </si>
  <si>
    <t>Curleywee</t>
  </si>
  <si>
    <t>NX4546776955</t>
  </si>
  <si>
    <t>Cairnsgarroch</t>
  </si>
  <si>
    <t>NX478754</t>
  </si>
  <si>
    <t>NX4780875458</t>
  </si>
  <si>
    <t>Coran of Portmark [Corran of Portmark]</t>
  </si>
  <si>
    <t>Dungeon Hill</t>
  </si>
  <si>
    <t>Lowther Hill</t>
  </si>
  <si>
    <t>NS6476406410</t>
  </si>
  <si>
    <t>Blacklorg Hill</t>
  </si>
  <si>
    <t>NS6538904240</t>
  </si>
  <si>
    <t>Dun Law</t>
  </si>
  <si>
    <t>Wedder Law</t>
  </si>
  <si>
    <t>Gana Hill</t>
  </si>
  <si>
    <t>Scaw'd Law</t>
  </si>
  <si>
    <t>Moorbrock Hill</t>
  </si>
  <si>
    <t>Comb Law</t>
  </si>
  <si>
    <t>Alhang</t>
  </si>
  <si>
    <t>East Mount Lowther</t>
  </si>
  <si>
    <t>NS8785509993</t>
  </si>
  <si>
    <t>Lousie Wood Law [Louise Wood Law]</t>
  </si>
  <si>
    <t>NS932152</t>
  </si>
  <si>
    <t>Earncraig Hill</t>
  </si>
  <si>
    <t>NT371430</t>
  </si>
  <si>
    <t>NT3712743095</t>
  </si>
  <si>
    <t>Bowbeat Hill</t>
  </si>
  <si>
    <t>Whitehope Law</t>
  </si>
  <si>
    <t>Cramalt Craig</t>
  </si>
  <si>
    <t>NT1684524740</t>
  </si>
  <si>
    <t>Dollar Law</t>
  </si>
  <si>
    <t>Lochcraig Head</t>
  </si>
  <si>
    <t>NT166177</t>
  </si>
  <si>
    <t>NT1666617747</t>
  </si>
  <si>
    <t>Molls Cleuch Dod</t>
  </si>
  <si>
    <t>Under Saddle Yoke</t>
  </si>
  <si>
    <t>NT1424912631</t>
  </si>
  <si>
    <t>Pykestone Hill</t>
  </si>
  <si>
    <t>NT2417532253</t>
  </si>
  <si>
    <t>Swatte Fell</t>
  </si>
  <si>
    <t>NT118113</t>
  </si>
  <si>
    <t>NT1184611389</t>
  </si>
  <si>
    <t>Cape Law</t>
  </si>
  <si>
    <t>Middle Hill</t>
  </si>
  <si>
    <t>NT1594329447</t>
  </si>
  <si>
    <t>Garelet Dod</t>
  </si>
  <si>
    <t>Black Law</t>
  </si>
  <si>
    <t>Chapelgill Hill</t>
  </si>
  <si>
    <t>Talla Cleuch Head</t>
  </si>
  <si>
    <t>Erie Hill</t>
  </si>
  <si>
    <t>NT1240918740</t>
  </si>
  <si>
    <t>NT058256</t>
  </si>
  <si>
    <t>NT1975913877</t>
  </si>
  <si>
    <t>Stob Law</t>
  </si>
  <si>
    <t>Drumelzier Law</t>
  </si>
  <si>
    <t>Wind Fell</t>
  </si>
  <si>
    <t>Bodesbeck Law</t>
  </si>
  <si>
    <t>NT1699310409</t>
  </si>
  <si>
    <t>Birkscairn Hill</t>
  </si>
  <si>
    <t>Hillshaw Head</t>
  </si>
  <si>
    <t>Greenside Law</t>
  </si>
  <si>
    <t>NT1979025625</t>
  </si>
  <si>
    <t>Whitehope Heights</t>
  </si>
  <si>
    <t>Bell Craig</t>
  </si>
  <si>
    <t>Herman Law</t>
  </si>
  <si>
    <t>NT213156</t>
  </si>
  <si>
    <t>NT2134915699</t>
  </si>
  <si>
    <t>NT8553915213</t>
  </si>
  <si>
    <t>Andrew Gannel Hill</t>
  </si>
  <si>
    <t>Whitewisp Hill</t>
  </si>
  <si>
    <t>The Law</t>
  </si>
  <si>
    <t>Beinn Odhar</t>
  </si>
  <si>
    <t>Ben Ever</t>
  </si>
  <si>
    <t>Meall Clachach</t>
  </si>
  <si>
    <t>Benyellary</t>
  </si>
  <si>
    <t>Millfire</t>
  </si>
  <si>
    <t>Caerloch Dhu [Shalloch on Minnoch North Top]</t>
  </si>
  <si>
    <t>NX4003492011</t>
  </si>
  <si>
    <t>Knee of Cairnsmore</t>
  </si>
  <si>
    <t>Tarfessock South Top</t>
  </si>
  <si>
    <t>NX4135588625</t>
  </si>
  <si>
    <t>Bow</t>
  </si>
  <si>
    <t>NX5080592822</t>
  </si>
  <si>
    <t>Meikle Mulltaggart</t>
  </si>
  <si>
    <t>NX511678</t>
  </si>
  <si>
    <t>NX5119467808</t>
  </si>
  <si>
    <t>Beninner</t>
  </si>
  <si>
    <t>Rodger Law</t>
  </si>
  <si>
    <t>Meikledodd Hill</t>
  </si>
  <si>
    <t>Alwhat</t>
  </si>
  <si>
    <t>Glenleith Fell</t>
  </si>
  <si>
    <t>Keoch Rig</t>
  </si>
  <si>
    <t>Bareback Knowe [Windlestraw Law SW Top]</t>
  </si>
  <si>
    <t>NT3622542060</t>
  </si>
  <si>
    <t>Fifescar Knowe</t>
  </si>
  <si>
    <t>Firthhope Rig</t>
  </si>
  <si>
    <t>Great Hill</t>
  </si>
  <si>
    <t>NT1459116398</t>
  </si>
  <si>
    <t>Nickies Knowe</t>
  </si>
  <si>
    <t>NT163191</t>
  </si>
  <si>
    <t>NT1639619154</t>
  </si>
  <si>
    <t>Carrifran Gans</t>
  </si>
  <si>
    <t>NT8957319304</t>
  </si>
  <si>
    <t>Carlavin Hill</t>
  </si>
  <si>
    <t>Saddle Yoke</t>
  </si>
  <si>
    <t>NT1441012394</t>
  </si>
  <si>
    <t>Notman Law</t>
  </si>
  <si>
    <t>Falcon Craig</t>
  </si>
  <si>
    <t>NT1223512728</t>
  </si>
  <si>
    <t>NT1292510979</t>
  </si>
  <si>
    <t>The Scrape</t>
  </si>
  <si>
    <t>Laird's Cleuch Rig [Lairds Cleuch Rig]</t>
  </si>
  <si>
    <t>Garelet Hill</t>
  </si>
  <si>
    <t>Cardon Hill</t>
  </si>
  <si>
    <t>Black Cleuch Hill [Blackhouse Heights]</t>
  </si>
  <si>
    <t>West Knowe</t>
  </si>
  <si>
    <t>NT162052</t>
  </si>
  <si>
    <t>Din Law</t>
  </si>
  <si>
    <t>Smidhope Hill</t>
  </si>
  <si>
    <t>NT1681107674</t>
  </si>
  <si>
    <t>Clockmore</t>
  </si>
  <si>
    <t>Coomb Hill</t>
  </si>
  <si>
    <t>Hunt Law</t>
  </si>
  <si>
    <t>NT149264</t>
  </si>
  <si>
    <t>Taberon Law</t>
  </si>
  <si>
    <t>NT1464728887</t>
  </si>
  <si>
    <t>Coomb Dod</t>
  </si>
  <si>
    <t>Hopetoun Craig</t>
  </si>
  <si>
    <t>Deer Law</t>
  </si>
  <si>
    <t>Trowgrain Middle</t>
  </si>
  <si>
    <t>NT206150</t>
  </si>
  <si>
    <t>Conscleuch Head</t>
  </si>
  <si>
    <t>White Shank</t>
  </si>
  <si>
    <t>NT1690008307</t>
  </si>
  <si>
    <t>Mid Rig</t>
  </si>
  <si>
    <t>NT180122</t>
  </si>
  <si>
    <t>NT1802612271</t>
  </si>
  <si>
    <t>Greenforet Hill</t>
  </si>
  <si>
    <t>Bow SW Top</t>
  </si>
  <si>
    <t>Bow Middle Top</t>
  </si>
  <si>
    <t>Peden Head</t>
  </si>
  <si>
    <t>NS904124</t>
  </si>
  <si>
    <t>Dungrain Law</t>
  </si>
  <si>
    <t>Shiel Dod</t>
  </si>
  <si>
    <t>Moorbrock Hill North Top</t>
  </si>
  <si>
    <t>Jedburgh Knees</t>
  </si>
  <si>
    <t>Trostan Hill</t>
  </si>
  <si>
    <t>Dugland</t>
  </si>
  <si>
    <t>Jeffries Corse North Top</t>
  </si>
  <si>
    <t>Firthybrig Head</t>
  </si>
  <si>
    <t>Brown Knowe</t>
  </si>
  <si>
    <t>NT1416424934</t>
  </si>
  <si>
    <t>Long Grain Knowe</t>
  </si>
  <si>
    <t>Black Law SW Top</t>
  </si>
  <si>
    <t>Great Knock</t>
  </si>
  <si>
    <t>Tods Knowe</t>
  </si>
  <si>
    <t>NT1621923169</t>
  </si>
  <si>
    <t>Hundleshope Heights</t>
  </si>
  <si>
    <t>NT249338</t>
  </si>
  <si>
    <t>Stake Law</t>
  </si>
  <si>
    <t>Mathieside Cairn</t>
  </si>
  <si>
    <t>NT1307122168</t>
  </si>
  <si>
    <t>Lamb Knowe</t>
  </si>
  <si>
    <t>NT167225</t>
  </si>
  <si>
    <t>NT1670522588</t>
  </si>
  <si>
    <t>Birks Hill</t>
  </si>
  <si>
    <t>Shielhope Head</t>
  </si>
  <si>
    <t>NT1912825425</t>
  </si>
  <si>
    <t>Whitehope Knowe</t>
  </si>
  <si>
    <t>Greenside Law South Top</t>
  </si>
  <si>
    <t>White Cleuch Hill</t>
  </si>
  <si>
    <t>NT2290929802</t>
  </si>
  <si>
    <t>Ellers Cleuch Rig</t>
  </si>
  <si>
    <r>
      <t>NT37143</t>
    </r>
    <r>
      <rPr>
        <sz val="10"/>
        <rFont val="Arial"/>
        <family val="2"/>
      </rPr>
      <t>0</t>
    </r>
  </si>
  <si>
    <r>
      <t>NT05825</t>
    </r>
    <r>
      <rPr>
        <sz val="10"/>
        <color indexed="10"/>
        <rFont val="Arial"/>
        <family val="2"/>
      </rPr>
      <t>7</t>
    </r>
  </si>
  <si>
    <r>
      <t>NT18</t>
    </r>
    <r>
      <rPr>
        <sz val="10"/>
        <color indexed="10"/>
        <rFont val="Arial"/>
        <family val="2"/>
      </rPr>
      <t>3</t>
    </r>
    <r>
      <rPr>
        <sz val="10"/>
        <color indexed="8"/>
        <rFont val="Arial"/>
        <family val="2"/>
      </rPr>
      <t>228</t>
    </r>
  </si>
  <si>
    <r>
      <t>NT1</t>
    </r>
    <r>
      <rPr>
        <sz val="10"/>
        <color indexed="10"/>
        <rFont val="Arial"/>
        <family val="2"/>
      </rPr>
      <t>50</t>
    </r>
    <r>
      <rPr>
        <sz val="10"/>
        <color indexed="8"/>
        <rFont val="Arial"/>
        <family val="2"/>
      </rPr>
      <t>264</t>
    </r>
  </si>
  <si>
    <r>
      <t>NT1</t>
    </r>
    <r>
      <rPr>
        <sz val="10"/>
        <color indexed="10"/>
        <rFont val="Arial"/>
        <family val="2"/>
      </rPr>
      <t>20</t>
    </r>
    <r>
      <rPr>
        <sz val="10"/>
        <color indexed="8"/>
        <rFont val="Arial"/>
        <family val="2"/>
      </rPr>
      <t>11</t>
    </r>
    <r>
      <rPr>
        <sz val="10"/>
        <color indexed="10"/>
        <rFont val="Arial"/>
        <family val="2"/>
      </rPr>
      <t>5</t>
    </r>
  </si>
  <si>
    <r>
      <t>NT1</t>
    </r>
    <r>
      <rPr>
        <sz val="10"/>
        <rFont val="Arial"/>
        <family val="2"/>
      </rPr>
      <t>63</t>
    </r>
    <r>
      <rPr>
        <sz val="10"/>
        <color indexed="8"/>
        <rFont val="Arial"/>
        <family val="2"/>
      </rPr>
      <t>191</t>
    </r>
  </si>
  <si>
    <r>
      <t>NT16</t>
    </r>
    <r>
      <rPr>
        <sz val="10"/>
        <color indexed="10"/>
        <rFont val="Arial"/>
        <family val="2"/>
      </rPr>
      <t>7</t>
    </r>
    <r>
      <rPr>
        <sz val="10"/>
        <color indexed="8"/>
        <rFont val="Arial"/>
        <family val="2"/>
      </rPr>
      <t>17</t>
    </r>
    <r>
      <rPr>
        <sz val="10"/>
        <color indexed="10"/>
        <rFont val="Arial"/>
        <family val="2"/>
      </rPr>
      <t>6</t>
    </r>
  </si>
  <si>
    <r>
      <t>NT16</t>
    </r>
    <r>
      <rPr>
        <sz val="10"/>
        <color indexed="10"/>
        <rFont val="Arial"/>
        <family val="2"/>
      </rPr>
      <t>3</t>
    </r>
    <r>
      <rPr>
        <sz val="10"/>
        <color indexed="8"/>
        <rFont val="Arial"/>
        <family val="2"/>
      </rPr>
      <t>052</t>
    </r>
  </si>
  <si>
    <r>
      <t>NX51</t>
    </r>
    <r>
      <rPr>
        <sz val="10"/>
        <color indexed="10"/>
        <rFont val="Arial"/>
        <family val="2"/>
      </rPr>
      <t>2</t>
    </r>
    <r>
      <rPr>
        <sz val="10"/>
        <color indexed="8"/>
        <rFont val="Arial"/>
        <family val="2"/>
      </rPr>
      <t>678</t>
    </r>
  </si>
  <si>
    <r>
      <t>NX47</t>
    </r>
    <r>
      <rPr>
        <sz val="10"/>
        <color indexed="10"/>
        <rFont val="Arial"/>
        <family val="2"/>
      </rPr>
      <t>7</t>
    </r>
    <r>
      <rPr>
        <sz val="10"/>
        <color indexed="8"/>
        <rFont val="Arial"/>
        <family val="2"/>
      </rPr>
      <t>75</t>
    </r>
    <r>
      <rPr>
        <sz val="10"/>
        <rFont val="Arial"/>
        <family val="2"/>
      </rPr>
      <t>4</t>
    </r>
  </si>
  <si>
    <r>
      <t>NT37143</t>
    </r>
    <r>
      <rPr>
        <sz val="10"/>
        <color indexed="10"/>
        <rFont val="Arial"/>
        <family val="2"/>
      </rPr>
      <t>1</t>
    </r>
  </si>
  <si>
    <r>
      <t>NT37</t>
    </r>
    <r>
      <rPr>
        <sz val="10"/>
        <color indexed="10"/>
        <rFont val="Arial"/>
        <family val="2"/>
      </rPr>
      <t>2</t>
    </r>
    <r>
      <rPr>
        <sz val="10"/>
        <color indexed="8"/>
        <rFont val="Arial"/>
        <family val="2"/>
      </rPr>
      <t>43</t>
    </r>
    <r>
      <rPr>
        <sz val="10"/>
        <color indexed="10"/>
        <rFont val="Arial"/>
        <family val="2"/>
      </rPr>
      <t>1</t>
    </r>
  </si>
  <si>
    <r>
      <t>NT05</t>
    </r>
    <r>
      <rPr>
        <sz val="10"/>
        <color indexed="10"/>
        <rFont val="Arial"/>
        <family val="2"/>
      </rPr>
      <t>9</t>
    </r>
    <r>
      <rPr>
        <sz val="10"/>
        <color indexed="8"/>
        <rFont val="Arial"/>
        <family val="2"/>
      </rPr>
      <t>25</t>
    </r>
    <r>
      <rPr>
        <sz val="10"/>
        <color indexed="10"/>
        <rFont val="Arial"/>
        <family val="2"/>
      </rPr>
      <t>7</t>
    </r>
  </si>
  <si>
    <r>
      <t>NT18</t>
    </r>
    <r>
      <rPr>
        <sz val="10"/>
        <color indexed="10"/>
        <rFont val="Arial"/>
        <family val="2"/>
      </rPr>
      <t>3</t>
    </r>
    <r>
      <rPr>
        <sz val="10"/>
        <color indexed="8"/>
        <rFont val="Arial"/>
        <family val="2"/>
      </rPr>
      <t>22</t>
    </r>
    <r>
      <rPr>
        <sz val="10"/>
        <color indexed="10"/>
        <rFont val="Arial"/>
        <family val="2"/>
      </rPr>
      <t>9</t>
    </r>
  </si>
  <si>
    <r>
      <t>NT1</t>
    </r>
    <r>
      <rPr>
        <sz val="10"/>
        <color indexed="10"/>
        <rFont val="Arial"/>
        <family val="2"/>
      </rPr>
      <t>50</t>
    </r>
    <r>
      <rPr>
        <sz val="10"/>
        <color indexed="8"/>
        <rFont val="Arial"/>
        <family val="2"/>
      </rPr>
      <t>26</t>
    </r>
    <r>
      <rPr>
        <sz val="10"/>
        <color indexed="10"/>
        <rFont val="Arial"/>
        <family val="2"/>
      </rPr>
      <t>5</t>
    </r>
  </si>
  <si>
    <r>
      <t>NT2</t>
    </r>
    <r>
      <rPr>
        <sz val="10"/>
        <color indexed="10"/>
        <rFont val="Arial"/>
        <family val="2"/>
      </rPr>
      <t>50</t>
    </r>
    <r>
      <rPr>
        <sz val="10"/>
        <color indexed="8"/>
        <rFont val="Arial"/>
        <family val="2"/>
      </rPr>
      <t>33</t>
    </r>
    <r>
      <rPr>
        <sz val="10"/>
        <color indexed="10"/>
        <rFont val="Arial"/>
        <family val="2"/>
      </rPr>
      <t>9</t>
    </r>
  </si>
  <si>
    <r>
      <rPr>
        <sz val="10"/>
        <rFont val="Arial"/>
        <family val="2"/>
      </rPr>
      <t>NT11811</t>
    </r>
    <r>
      <rPr>
        <sz val="10"/>
        <color indexed="10"/>
        <rFont val="Arial"/>
        <family val="2"/>
      </rPr>
      <t>4</t>
    </r>
  </si>
  <si>
    <r>
      <t>NT16</t>
    </r>
    <r>
      <rPr>
        <sz val="10"/>
        <color indexed="10"/>
        <rFont val="Arial"/>
        <family val="2"/>
      </rPr>
      <t>4</t>
    </r>
    <r>
      <rPr>
        <sz val="10"/>
        <color indexed="8"/>
        <rFont val="Arial"/>
        <family val="2"/>
      </rPr>
      <t>191</t>
    </r>
  </si>
  <si>
    <r>
      <t>NT16</t>
    </r>
    <r>
      <rPr>
        <sz val="10"/>
        <color indexed="10"/>
        <rFont val="Arial"/>
        <family val="2"/>
      </rPr>
      <t>4</t>
    </r>
    <r>
      <rPr>
        <sz val="10"/>
        <color indexed="8"/>
        <rFont val="Arial"/>
        <family val="2"/>
      </rPr>
      <t>19</t>
    </r>
    <r>
      <rPr>
        <sz val="10"/>
        <color indexed="10"/>
        <rFont val="Arial"/>
        <family val="2"/>
      </rPr>
      <t>2</t>
    </r>
  </si>
  <si>
    <r>
      <t>NT16</t>
    </r>
    <r>
      <rPr>
        <sz val="10"/>
        <color indexed="10"/>
        <rFont val="Arial"/>
        <family val="2"/>
      </rPr>
      <t>7</t>
    </r>
    <r>
      <rPr>
        <sz val="10"/>
        <color indexed="8"/>
        <rFont val="Arial"/>
        <family val="2"/>
      </rPr>
      <t>17</t>
    </r>
    <r>
      <rPr>
        <sz val="10"/>
        <color indexed="10"/>
        <rFont val="Arial"/>
        <family val="2"/>
      </rPr>
      <t>5</t>
    </r>
  </si>
  <si>
    <r>
      <t>NT1</t>
    </r>
    <r>
      <rPr>
        <sz val="10"/>
        <rFont val="Arial"/>
        <family val="2"/>
      </rPr>
      <t>80</t>
    </r>
    <r>
      <rPr>
        <sz val="10"/>
        <color indexed="8"/>
        <rFont val="Arial"/>
        <family val="2"/>
      </rPr>
      <t>12</t>
    </r>
    <r>
      <rPr>
        <sz val="10"/>
        <color indexed="10"/>
        <rFont val="Arial"/>
        <family val="2"/>
      </rPr>
      <t>3</t>
    </r>
  </si>
  <si>
    <r>
      <t>NT180</t>
    </r>
    <r>
      <rPr>
        <sz val="10"/>
        <rFont val="Arial"/>
        <family val="2"/>
      </rPr>
      <t>12</t>
    </r>
    <r>
      <rPr>
        <sz val="10"/>
        <color indexed="10"/>
        <rFont val="Arial"/>
        <family val="2"/>
      </rPr>
      <t>4</t>
    </r>
  </si>
  <si>
    <r>
      <t>NS91</t>
    </r>
    <r>
      <rPr>
        <sz val="10"/>
        <color indexed="10"/>
        <rFont val="Arial"/>
        <family val="2"/>
      </rPr>
      <t>7</t>
    </r>
    <r>
      <rPr>
        <sz val="10"/>
        <color indexed="8"/>
        <rFont val="Arial"/>
        <family val="2"/>
      </rPr>
      <t>136</t>
    </r>
  </si>
  <si>
    <r>
      <t>NS93</t>
    </r>
    <r>
      <rPr>
        <sz val="10"/>
        <color indexed="10"/>
        <rFont val="Arial"/>
        <family val="2"/>
      </rPr>
      <t>1</t>
    </r>
    <r>
      <rPr>
        <sz val="10"/>
        <color indexed="8"/>
        <rFont val="Arial"/>
        <family val="2"/>
      </rPr>
      <t>152</t>
    </r>
  </si>
  <si>
    <r>
      <t>NS93</t>
    </r>
    <r>
      <rPr>
        <sz val="10"/>
        <rFont val="Arial"/>
        <family val="2"/>
      </rPr>
      <t>2</t>
    </r>
    <r>
      <rPr>
        <sz val="10"/>
        <color indexed="8"/>
        <rFont val="Arial"/>
        <family val="2"/>
      </rPr>
      <t>152</t>
    </r>
  </si>
  <si>
    <r>
      <t>NS93</t>
    </r>
    <r>
      <rPr>
        <sz val="10"/>
        <rFont val="Arial"/>
        <family val="2"/>
      </rPr>
      <t>2</t>
    </r>
    <r>
      <rPr>
        <sz val="10"/>
        <color indexed="8"/>
        <rFont val="Arial"/>
        <family val="2"/>
      </rPr>
      <t>15</t>
    </r>
    <r>
      <rPr>
        <sz val="10"/>
        <color indexed="10"/>
        <rFont val="Arial"/>
        <family val="2"/>
      </rPr>
      <t>3</t>
    </r>
  </si>
  <si>
    <r>
      <t>NS66</t>
    </r>
    <r>
      <rPr>
        <sz val="10"/>
        <color indexed="10"/>
        <rFont val="Arial"/>
        <family val="2"/>
      </rPr>
      <t>1</t>
    </r>
    <r>
      <rPr>
        <sz val="10"/>
        <color indexed="8"/>
        <rFont val="Arial"/>
        <family val="2"/>
      </rPr>
      <t>02</t>
    </r>
    <r>
      <rPr>
        <sz val="10"/>
        <rFont val="Arial"/>
        <family val="2"/>
      </rPr>
      <t>7</t>
    </r>
  </si>
  <si>
    <r>
      <t>NX47</t>
    </r>
    <r>
      <rPr>
        <sz val="10"/>
        <rFont val="Arial"/>
        <family val="2"/>
      </rPr>
      <t>8</t>
    </r>
    <r>
      <rPr>
        <sz val="10"/>
        <color indexed="8"/>
        <rFont val="Arial"/>
        <family val="2"/>
      </rPr>
      <t>75</t>
    </r>
    <r>
      <rPr>
        <sz val="10"/>
        <color indexed="10"/>
        <rFont val="Arial"/>
        <family val="2"/>
      </rPr>
      <t>5</t>
    </r>
  </si>
  <si>
    <r>
      <t>NX45</t>
    </r>
    <r>
      <rPr>
        <sz val="10"/>
        <rFont val="Arial"/>
        <family val="2"/>
      </rPr>
      <t>4</t>
    </r>
    <r>
      <rPr>
        <sz val="10"/>
        <color indexed="8"/>
        <rFont val="Arial"/>
        <family val="2"/>
      </rPr>
      <t>86</t>
    </r>
    <r>
      <rPr>
        <sz val="10"/>
        <color indexed="10"/>
        <rFont val="Arial"/>
        <family val="2"/>
      </rPr>
      <t>7</t>
    </r>
  </si>
  <si>
    <r>
      <t>NX49</t>
    </r>
    <r>
      <rPr>
        <sz val="10"/>
        <color indexed="10"/>
        <rFont val="Arial"/>
        <family val="2"/>
      </rPr>
      <t>7</t>
    </r>
    <r>
      <rPr>
        <sz val="10"/>
        <color indexed="8"/>
        <rFont val="Arial"/>
        <family val="2"/>
      </rPr>
      <t>883</t>
    </r>
  </si>
  <si>
    <r>
      <t>NX49</t>
    </r>
    <r>
      <rPr>
        <sz val="10"/>
        <color indexed="10"/>
        <rFont val="Arial"/>
        <family val="2"/>
      </rPr>
      <t>7</t>
    </r>
    <r>
      <rPr>
        <sz val="10"/>
        <color indexed="8"/>
        <rFont val="Arial"/>
        <family val="2"/>
      </rPr>
      <t>88</t>
    </r>
    <r>
      <rPr>
        <sz val="10"/>
        <color indexed="10"/>
        <rFont val="Arial"/>
        <family val="2"/>
      </rPr>
      <t>4</t>
    </r>
  </si>
  <si>
    <t>Uamh Bheag East Top*</t>
  </si>
  <si>
    <t>Height (m)</t>
  </si>
  <si>
    <t>Height (ft)</t>
  </si>
  <si>
    <t>Streetmap</t>
  </si>
  <si>
    <t>Geograph</t>
  </si>
  <si>
    <t>DoBIH Number</t>
  </si>
  <si>
    <t>Grid Ref</t>
  </si>
  <si>
    <t>* Listed in 2015 as a twin top of Uamh Bheag</t>
  </si>
  <si>
    <t>OL47W 368W</t>
  </si>
  <si>
    <t>OL16E</t>
  </si>
  <si>
    <t>NN918006</t>
  </si>
  <si>
    <t>NX518828</t>
  </si>
  <si>
    <t>NS922037</t>
  </si>
  <si>
    <t>NS602008</t>
  </si>
  <si>
    <t>NT158170</t>
  </si>
  <si>
    <t>NT067303</t>
  </si>
  <si>
    <t>NT124196</t>
  </si>
  <si>
    <t>NN9027200639</t>
  </si>
  <si>
    <t>NN9185700601</t>
  </si>
  <si>
    <t>NN9666603145</t>
  </si>
  <si>
    <t>NS9532034372</t>
  </si>
  <si>
    <t>NX4275685550</t>
  </si>
  <si>
    <t>NX5161282558</t>
  </si>
  <si>
    <t>NX5182882875</t>
  </si>
  <si>
    <t>NX4148683908</t>
  </si>
  <si>
    <t>NX5082484792</t>
  </si>
  <si>
    <t>NX4592183335</t>
  </si>
  <si>
    <t>NS9356004970</t>
  </si>
  <si>
    <t>NS9049212401</t>
  </si>
  <si>
    <t>NS9473403273</t>
  </si>
  <si>
    <t>NS9320115263</t>
  </si>
  <si>
    <t>NT3303144579</t>
  </si>
  <si>
    <t>NT2746449091</t>
  </si>
  <si>
    <t>NT1632015094</t>
  </si>
  <si>
    <t>NT1751627082</t>
  </si>
  <si>
    <t>NT1136413574</t>
  </si>
  <si>
    <t>NT2531631551</t>
  </si>
  <si>
    <t>NT1730331261</t>
  </si>
  <si>
    <t>NT1760632415</t>
  </si>
  <si>
    <t>NT1666529518</t>
  </si>
  <si>
    <t>NT0587725696</t>
  </si>
  <si>
    <t>NT1492431246</t>
  </si>
  <si>
    <t>NT1530805651</t>
  </si>
  <si>
    <t>NT0957313902</t>
  </si>
  <si>
    <t>NT0461623838</t>
  </si>
  <si>
    <t>NT1265616665</t>
  </si>
  <si>
    <t>Revision History</t>
  </si>
  <si>
    <t>v2 Jan 2018</t>
  </si>
  <si>
    <t>Change of summit of Meikle Millyea from trig point to south top following survey accepted by SMC</t>
  </si>
  <si>
    <t>Hill Name, Heights, Maps and Grid References all updated to align with DoBIH v16</t>
  </si>
  <si>
    <t>reinstated as a Donald Top in July 2021 following GNSS survey and revision of its height</t>
  </si>
  <si>
    <t>de-twinned in July 2018 following surveys in November 2013, October 2017 and June 2018</t>
  </si>
  <si>
    <t>xTWIN DONALD</t>
  </si>
  <si>
    <t>NX424757</t>
  </si>
  <si>
    <t>NX594980</t>
  </si>
  <si>
    <t>NS945057</t>
  </si>
  <si>
    <t>NT125172</t>
  </si>
  <si>
    <t>NT048245</t>
  </si>
  <si>
    <t>NT183228</t>
  </si>
  <si>
    <t>NT097143</t>
  </si>
  <si>
    <t>NN6911611853</t>
  </si>
  <si>
    <t>NS9338599992</t>
  </si>
  <si>
    <t>NN9421601404</t>
  </si>
  <si>
    <t>NN9551301372</t>
  </si>
  <si>
    <t>NS9102599649</t>
  </si>
  <si>
    <t>NN7235913115</t>
  </si>
  <si>
    <t>NN8655501870</t>
  </si>
  <si>
    <t>NN7144512774</t>
  </si>
  <si>
    <t>NN8936000084</t>
  </si>
  <si>
    <t>NN6883212586</t>
  </si>
  <si>
    <t>NN8615601847</t>
  </si>
  <si>
    <t>NX4978187068</t>
  </si>
  <si>
    <t>NX4969488365</t>
  </si>
  <si>
    <t>NX5112483952</t>
  </si>
  <si>
    <t>NX4353276999</t>
  </si>
  <si>
    <t>NX5011767050</t>
  </si>
  <si>
    <t>NX5005990981</t>
  </si>
  <si>
    <t>NX4541586637</t>
  </si>
  <si>
    <t>NX4247075748</t>
  </si>
  <si>
    <t>NX5155191356</t>
  </si>
  <si>
    <t>NX5097065626</t>
  </si>
  <si>
    <t>NX5092693669</t>
  </si>
  <si>
    <t>NX4603385080</t>
  </si>
  <si>
    <t>NX4723975000</t>
  </si>
  <si>
    <t>NX5054792534</t>
  </si>
  <si>
    <t>NX5070292718</t>
  </si>
  <si>
    <t>NX5943898002</t>
  </si>
  <si>
    <t>NS9003512031</t>
  </si>
  <si>
    <t>NS8905410761</t>
  </si>
  <si>
    <t>NX6058297161</t>
  </si>
  <si>
    <t>NS6201101470</t>
  </si>
  <si>
    <t>NX9890799748</t>
  </si>
  <si>
    <t>NS9453305790</t>
  </si>
  <si>
    <t>NS9166713655</t>
  </si>
  <si>
    <t>NS9386802520</t>
  </si>
  <si>
    <t>NS9543801072</t>
  </si>
  <si>
    <t>NS9111213040</t>
  </si>
  <si>
    <t>NS9221703789</t>
  </si>
  <si>
    <t>NX6206598390</t>
  </si>
  <si>
    <t>NS9438007373</t>
  </si>
  <si>
    <t>NS6609602756</t>
  </si>
  <si>
    <t>NS6422701029</t>
  </si>
  <si>
    <t>NX6158798827</t>
  </si>
  <si>
    <t>NS6465802034</t>
  </si>
  <si>
    <t>NS8989209449</t>
  </si>
  <si>
    <t>NS6144202637</t>
  </si>
  <si>
    <t>NS6117401606</t>
  </si>
  <si>
    <t>NS9223502379</t>
  </si>
  <si>
    <t>NX6170399984</t>
  </si>
  <si>
    <t>NS9731901376</t>
  </si>
  <si>
    <t>NS9015609239</t>
  </si>
  <si>
    <t>NS6025800893</t>
  </si>
  <si>
    <t>NT3151048329</t>
  </si>
  <si>
    <t>NT2928046907</t>
  </si>
  <si>
    <t>NT2813749543</t>
  </si>
  <si>
    <t>NT1464223537</t>
  </si>
  <si>
    <t>NT1780827835</t>
  </si>
  <si>
    <t>NT1535115368</t>
  </si>
  <si>
    <t>NT1511217935</t>
  </si>
  <si>
    <t>NT1588717030</t>
  </si>
  <si>
    <t>NT1594913872</t>
  </si>
  <si>
    <t>NT1420418885</t>
  </si>
  <si>
    <t>NT1850026036</t>
  </si>
  <si>
    <t>NT1311715078</t>
  </si>
  <si>
    <t>NT1259817256</t>
  </si>
  <si>
    <t>NT2227227926</t>
  </si>
  <si>
    <t>NT2183227450</t>
  </si>
  <si>
    <t>NT1391325604</t>
  </si>
  <si>
    <t>NT1999007638</t>
  </si>
  <si>
    <t>NT1334621831</t>
  </si>
  <si>
    <t>NT1703704733</t>
  </si>
  <si>
    <t>NT2499633889</t>
  </si>
  <si>
    <t>NT1249219674</t>
  </si>
  <si>
    <t>NT2632032123</t>
  </si>
  <si>
    <t>NT1240820118</t>
  </si>
  <si>
    <t>NT1639606909</t>
  </si>
  <si>
    <t>NT2302133264</t>
  </si>
  <si>
    <t>NT0652631481</t>
  </si>
  <si>
    <t>NT2223329021</t>
  </si>
  <si>
    <t>NT1629205233</t>
  </si>
  <si>
    <t>NT1244515708</t>
  </si>
  <si>
    <t>NT1789706169</t>
  </si>
  <si>
    <t>NT2746933167</t>
  </si>
  <si>
    <t>NT0483724599</t>
  </si>
  <si>
    <t>NT1830022880</t>
  </si>
  <si>
    <t>NT0695226373</t>
  </si>
  <si>
    <t>NT1499226451</t>
  </si>
  <si>
    <t>NT1877006795</t>
  </si>
  <si>
    <t>NT2228825546</t>
  </si>
  <si>
    <t>NT2067915044</t>
  </si>
  <si>
    <t>NT0221027141</t>
  </si>
  <si>
    <t>NT2812733615</t>
  </si>
  <si>
    <t>NT2204626278</t>
  </si>
  <si>
    <t>NT1865412864</t>
  </si>
  <si>
    <t>NT4565400682</t>
  </si>
  <si>
    <t>NT0979914325</t>
  </si>
  <si>
    <t>NT1969325186</t>
  </si>
  <si>
    <t>NT8908719837</t>
  </si>
  <si>
    <t xml:space="preserve"> Name</t>
  </si>
  <si>
    <t>Running No.</t>
  </si>
  <si>
    <t>1997 Order</t>
  </si>
  <si>
    <t>1853 6-inch map</t>
  </si>
  <si>
    <t>back to Donalds table</t>
  </si>
  <si>
    <t>www.smc.org.uk/hills/hill-news</t>
  </si>
  <si>
    <t>The relocation of the Donald to the SW Top was announced on the SMC website in May 2016.</t>
  </si>
  <si>
    <t>Relocated in May 2016, see separate worksheet</t>
  </si>
  <si>
    <t>1974-1990 give the height and location of the 2108ft spot on the 1" map; 1997–2015 gives the current 645m spot</t>
  </si>
  <si>
    <t>1974: NS953013 is an error, this position is down the hillside</t>
  </si>
  <si>
    <t>1974: NS611018 is down the hillside</t>
  </si>
  <si>
    <t>1860 6-inch map</t>
  </si>
  <si>
    <t>Lochraig Head</t>
  </si>
  <si>
    <t>1860 6-inch map of Peebles-shire</t>
  </si>
  <si>
    <t>1965 1:10,000 map</t>
  </si>
  <si>
    <t>1964 1-inch Seventh Series</t>
  </si>
  <si>
    <t>current 1:50,000 map</t>
  </si>
  <si>
    <t>© Crown Copyright Ordnance Survey</t>
  </si>
  <si>
    <t>1900 6-inch map</t>
  </si>
  <si>
    <t>Meikle Millyea - Trig Point</t>
  </si>
  <si>
    <t>Position moves between N and S summits. See separate worksheet</t>
  </si>
  <si>
    <t>Explanatory notes</t>
  </si>
  <si>
    <t>v3 Jan 2021</t>
  </si>
  <si>
    <t>1861 6-inch Dumfriesshire Sheets IX and X</t>
  </si>
  <si>
    <t>1900 6-inch Dumfriesshire Sheets IX and X</t>
  </si>
  <si>
    <t>1954 1:25,000 Provisional Edition</t>
  </si>
  <si>
    <t>current 1:25,000 map</t>
  </si>
  <si>
    <t>Position moves between NE and SW summits. See separate worksheet</t>
  </si>
  <si>
    <t>1953-1981: Black Law</t>
  </si>
  <si>
    <t>1981: Black Law North East Top. Grid reference of NT224280 in error, corrected in 1997</t>
  </si>
  <si>
    <r>
      <t>NN91</t>
    </r>
    <r>
      <rPr>
        <sz val="10"/>
        <color indexed="10"/>
        <rFont val="Arial"/>
        <family val="2"/>
      </rPr>
      <t>9</t>
    </r>
    <r>
      <rPr>
        <sz val="10"/>
        <color indexed="8"/>
        <rFont val="Arial"/>
        <family val="2"/>
      </rPr>
      <t>00</t>
    </r>
    <r>
      <rPr>
        <sz val="10"/>
        <rFont val="Arial"/>
        <family val="2"/>
      </rPr>
      <t>6</t>
    </r>
  </si>
  <si>
    <r>
      <t>NN91800</t>
    </r>
    <r>
      <rPr>
        <sz val="10"/>
        <rFont val="Arial"/>
        <family val="2"/>
      </rPr>
      <t>6</t>
    </r>
  </si>
  <si>
    <r>
      <t>NX51</t>
    </r>
    <r>
      <rPr>
        <sz val="10"/>
        <rFont val="Arial"/>
        <family val="2"/>
      </rPr>
      <t>8</t>
    </r>
    <r>
      <rPr>
        <sz val="10"/>
        <color indexed="8"/>
        <rFont val="Arial"/>
        <family val="2"/>
      </rPr>
      <t>82</t>
    </r>
    <r>
      <rPr>
        <sz val="10"/>
        <rFont val="Arial"/>
        <family val="2"/>
      </rPr>
      <t>8</t>
    </r>
  </si>
  <si>
    <r>
      <t>NX51</t>
    </r>
    <r>
      <rPr>
        <sz val="10"/>
        <rFont val="Arial"/>
        <family val="2"/>
      </rPr>
      <t>8</t>
    </r>
    <r>
      <rPr>
        <sz val="10"/>
        <color indexed="8"/>
        <rFont val="Arial"/>
        <family val="2"/>
      </rPr>
      <t>82</t>
    </r>
    <r>
      <rPr>
        <sz val="10"/>
        <color rgb="FFFF0000"/>
        <rFont val="Arial"/>
        <family val="2"/>
      </rPr>
      <t>9</t>
    </r>
  </si>
  <si>
    <r>
      <t>NX42475</t>
    </r>
    <r>
      <rPr>
        <sz val="10"/>
        <rFont val="Arial"/>
        <family val="2"/>
      </rPr>
      <t>7</t>
    </r>
  </si>
  <si>
    <r>
      <t>NX42</t>
    </r>
    <r>
      <rPr>
        <sz val="10"/>
        <color indexed="10"/>
        <rFont val="Arial"/>
        <family val="2"/>
      </rPr>
      <t>5</t>
    </r>
    <r>
      <rPr>
        <sz val="10"/>
        <color indexed="8"/>
        <rFont val="Arial"/>
        <family val="2"/>
      </rPr>
      <t>75</t>
    </r>
    <r>
      <rPr>
        <sz val="10"/>
        <rFont val="Arial"/>
        <family val="2"/>
      </rPr>
      <t>7</t>
    </r>
  </si>
  <si>
    <r>
      <t>NX59</t>
    </r>
    <r>
      <rPr>
        <sz val="10"/>
        <color indexed="10"/>
        <rFont val="Arial"/>
        <family val="2"/>
      </rPr>
      <t>5</t>
    </r>
    <r>
      <rPr>
        <sz val="10"/>
        <color indexed="8"/>
        <rFont val="Arial"/>
        <family val="2"/>
      </rPr>
      <t>9</t>
    </r>
    <r>
      <rPr>
        <sz val="10"/>
        <rFont val="Arial"/>
        <family val="2"/>
      </rPr>
      <t>80</t>
    </r>
  </si>
  <si>
    <r>
      <t>NX5949</t>
    </r>
    <r>
      <rPr>
        <sz val="10"/>
        <color rgb="FFFF0000"/>
        <rFont val="Arial"/>
        <family val="2"/>
      </rPr>
      <t>79</t>
    </r>
  </si>
  <si>
    <r>
      <t>NS94505</t>
    </r>
    <r>
      <rPr>
        <sz val="10"/>
        <color rgb="FFFF0000"/>
        <rFont val="Arial"/>
        <family val="2"/>
      </rPr>
      <t>8</t>
    </r>
  </si>
  <si>
    <t>1980-1990: 686c and NS906124 from contour on 1976 1:50k map</t>
  </si>
  <si>
    <r>
      <t>NS92203</t>
    </r>
    <r>
      <rPr>
        <sz val="10"/>
        <color rgb="FFFF0000"/>
        <rFont val="Arial"/>
        <family val="2"/>
      </rPr>
      <t>5</t>
    </r>
  </si>
  <si>
    <r>
      <t>NS92</t>
    </r>
    <r>
      <rPr>
        <sz val="10"/>
        <color indexed="10"/>
        <rFont val="Arial"/>
        <family val="2"/>
      </rPr>
      <t>3</t>
    </r>
    <r>
      <rPr>
        <sz val="10"/>
        <color indexed="8"/>
        <rFont val="Arial"/>
        <family val="2"/>
      </rPr>
      <t>03</t>
    </r>
    <r>
      <rPr>
        <sz val="10"/>
        <rFont val="Arial"/>
        <family val="2"/>
      </rPr>
      <t>7</t>
    </r>
  </si>
  <si>
    <r>
      <t>NS60200</t>
    </r>
    <r>
      <rPr>
        <sz val="10"/>
        <color rgb="FFFF0000"/>
        <rFont val="Arial"/>
        <family val="2"/>
      </rPr>
      <t>9</t>
    </r>
  </si>
  <si>
    <t>1981-1990: 763m at NT158172 is an older 1:50k spot height by the fence junction to the north</t>
  </si>
  <si>
    <r>
      <t>NT12</t>
    </r>
    <r>
      <rPr>
        <sz val="10"/>
        <rFont val="Arial"/>
        <family val="2"/>
      </rPr>
      <t>5</t>
    </r>
    <r>
      <rPr>
        <sz val="10"/>
        <color indexed="8"/>
        <rFont val="Arial"/>
        <family val="2"/>
      </rPr>
      <t>17</t>
    </r>
    <r>
      <rPr>
        <sz val="10"/>
        <color indexed="10"/>
        <rFont val="Arial"/>
        <family val="2"/>
      </rPr>
      <t>3</t>
    </r>
  </si>
  <si>
    <r>
      <t>NT12</t>
    </r>
    <r>
      <rPr>
        <sz val="10"/>
        <color rgb="FFFF0000"/>
        <rFont val="Arial"/>
        <family val="2"/>
      </rPr>
      <t>6</t>
    </r>
    <r>
      <rPr>
        <sz val="10"/>
        <color indexed="8"/>
        <rFont val="Arial"/>
        <family val="2"/>
      </rPr>
      <t>172</t>
    </r>
  </si>
  <si>
    <r>
      <t>NT12</t>
    </r>
    <r>
      <rPr>
        <sz val="10"/>
        <color rgb="FFFF0000"/>
        <rFont val="Arial"/>
        <family val="2"/>
      </rPr>
      <t>5</t>
    </r>
    <r>
      <rPr>
        <sz val="10"/>
        <rFont val="Arial"/>
        <family val="2"/>
      </rPr>
      <t>19</t>
    </r>
    <r>
      <rPr>
        <sz val="10"/>
        <color rgb="FFFF0000"/>
        <rFont val="Arial"/>
        <family val="2"/>
      </rPr>
      <t>5</t>
    </r>
  </si>
  <si>
    <r>
      <t>NT12</t>
    </r>
    <r>
      <rPr>
        <sz val="10"/>
        <color rgb="FFFF0000"/>
        <rFont val="Arial"/>
        <family val="2"/>
      </rPr>
      <t>5</t>
    </r>
    <r>
      <rPr>
        <sz val="10"/>
        <color indexed="8"/>
        <rFont val="Arial"/>
        <family val="2"/>
      </rPr>
      <t>196</t>
    </r>
  </si>
  <si>
    <r>
      <t>NT12</t>
    </r>
    <r>
      <rPr>
        <sz val="10"/>
        <color rgb="FFFF0000"/>
        <rFont val="Arial"/>
        <family val="2"/>
      </rPr>
      <t>5</t>
    </r>
    <r>
      <rPr>
        <sz val="10"/>
        <color indexed="8"/>
        <rFont val="Arial"/>
        <family val="2"/>
      </rPr>
      <t>19</t>
    </r>
    <r>
      <rPr>
        <sz val="10"/>
        <color indexed="10"/>
        <rFont val="Arial"/>
        <family val="2"/>
      </rPr>
      <t>7</t>
    </r>
  </si>
  <si>
    <t>1981: 644m at NT206144 is an error and refers to a cairn on a different hill also called Mid Rig</t>
  </si>
  <si>
    <r>
      <t>NT21</t>
    </r>
    <r>
      <rPr>
        <sz val="10"/>
        <color indexed="10"/>
        <rFont val="Arial"/>
        <family val="2"/>
      </rPr>
      <t>4</t>
    </r>
    <r>
      <rPr>
        <sz val="10"/>
        <color indexed="8"/>
        <rFont val="Arial"/>
        <family val="2"/>
      </rPr>
      <t>15</t>
    </r>
    <r>
      <rPr>
        <sz val="10"/>
        <rFont val="Arial"/>
        <family val="2"/>
      </rPr>
      <t>7</t>
    </r>
  </si>
  <si>
    <r>
      <t>NT21315</t>
    </r>
    <r>
      <rPr>
        <sz val="10"/>
        <rFont val="Arial"/>
        <family val="2"/>
      </rPr>
      <t>7</t>
    </r>
  </si>
  <si>
    <t>NN6960711942</t>
  </si>
  <si>
    <r>
      <t>NN 696</t>
    </r>
    <r>
      <rPr>
        <sz val="10"/>
        <color rgb="FFFF0000"/>
        <rFont val="Arial"/>
        <family val="2"/>
      </rPr>
      <t>1</t>
    </r>
    <r>
      <rPr>
        <sz val="10"/>
        <color indexed="8"/>
        <rFont val="Arial"/>
        <family val="2"/>
      </rPr>
      <t xml:space="preserve"> 119</t>
    </r>
    <r>
      <rPr>
        <sz val="10"/>
        <color rgb="FFFF0000"/>
        <rFont val="Arial"/>
        <family val="2"/>
      </rPr>
      <t>3</t>
    </r>
  </si>
  <si>
    <t>added following revision of Highland Boundary Fault</t>
  </si>
  <si>
    <r>
      <t xml:space="preserve">Ten-figure grid references of summits, information on summit features, details of surveys and more can be obtained from </t>
    </r>
    <r>
      <rPr>
        <b/>
        <i/>
        <sz val="14"/>
        <rFont val="Arial"/>
        <family val="2"/>
      </rPr>
      <t>The Database of British and Irish Hills</t>
    </r>
    <r>
      <rPr>
        <b/>
        <sz val="14"/>
        <rFont val="Arial"/>
        <family val="2"/>
      </rPr>
      <t xml:space="preserve"> which may be downloaded from www.hills-database.co.uk or viewed on the Hill-bagging links</t>
    </r>
  </si>
  <si>
    <t>1953-1969 refer to large cairn on the 6" map, the S top; 1974–1990 give NX509654 the S top; 1997–2015 give NX509656 the N top. Latest mapping gives the N top as 1m higher.</t>
  </si>
  <si>
    <t>1974: NS910997 is N top which is &lt;930m and not spotted on the 1" map. Probably a misreading.</t>
  </si>
  <si>
    <t>1974: NN868018 probably a misprint; not at the summit</t>
  </si>
  <si>
    <t>1974: NN890000 is a misprint; not at the summit</t>
  </si>
  <si>
    <t>1974: NX508928 is a misprint; this is Bow</t>
  </si>
  <si>
    <t>1974: NT199082 is a misprint</t>
  </si>
  <si>
    <t>1974-1990: NT169103 is spot height on 1" map; cairn is shown at correct location without a height</t>
  </si>
  <si>
    <t>Not present</t>
  </si>
  <si>
    <t>NT0670930377</t>
  </si>
  <si>
    <t>1953-1997: Shalloch on Minnoch North Top. 1997: NX407905 is a misprint; this is Shalloch on Minnoch</t>
  </si>
  <si>
    <t>Cold Moss [Comb Head]</t>
  </si>
  <si>
    <t>1953-1974: Comb Head</t>
  </si>
  <si>
    <t>1953-1974: Comb Head E. Top. 1974 gives NS905092 but height 2039ft with footnote "Six-inch O.S. gives nearby B.M. 2039.1" which is at NS902092. Later editions corrected the error.</t>
  </si>
  <si>
    <t>1981-1997: Windlestraw Law SW Top</t>
  </si>
  <si>
    <t>Dundreich</t>
  </si>
  <si>
    <t>Comb Head</t>
  </si>
  <si>
    <t>Cairn Hill West Top</t>
  </si>
  <si>
    <t>1953-1974: Glenrath Heights (Middle Hill)</t>
  </si>
  <si>
    <t>1953-1974: Loch Fell (East Knowe)</t>
  </si>
  <si>
    <t>Glenrath Heights</t>
  </si>
  <si>
    <t>Loch Fell</t>
  </si>
  <si>
    <t>1974-1990: NT208149 approximates to cairn by fence. 1953 description of 1/16 mile NW approximates to current position which is spotted 1m higher on large scale mapping</t>
  </si>
  <si>
    <t>1974-1990: NT458008 is not the summit. 1953-1969 give an old trig station at the current location</t>
  </si>
  <si>
    <t>Hudderstone</t>
  </si>
  <si>
    <t>Name</t>
  </si>
  <si>
    <t>1953-1974: Heatherstone Law</t>
  </si>
  <si>
    <t>1974-1990: NT068304 is the rounded GR of the 2282' spot on the 1" map</t>
  </si>
  <si>
    <t>1974-1990: NT140190 is the 2384ft spot on the 1" map but is not at the summit</t>
  </si>
  <si>
    <t>1974: NS923037 is the N top. 1981-2015: NS922034(5) is the S top. See separate worksheet.</t>
  </si>
  <si>
    <t>1953-1981: GR for trig point at NX404907. 1984-1997 give the true summit (large cairn) at NX407905</t>
  </si>
  <si>
    <t>Reinstatement of Dugland to the Donald Tops</t>
  </si>
  <si>
    <t>Comments column and ancillary worksheets overhauled after researching old maps; new worksheet for Swatte Fell</t>
  </si>
  <si>
    <t>2015+</t>
  </si>
  <si>
    <t>Grid Reference</t>
  </si>
  <si>
    <t>Height</t>
  </si>
  <si>
    <t>Detail worksheets</t>
  </si>
  <si>
    <t>1953-1974: Loch Fell (West Knowe)</t>
  </si>
  <si>
    <t>1953-1974: Blackhouse Heights (Black Cleuch Hill); 1981-1990: Blackhouse Heights; 1997: Black Cleuch Hill (Blackhouse Heights); 2015: Black Cleuch Hill</t>
  </si>
  <si>
    <t>1953-1974: Dun Rig or Blackcleuch Head</t>
  </si>
  <si>
    <t>1981-1990: Talla Cleuch Head (Muckle Side)</t>
  </si>
  <si>
    <t>1953-1974: Jeffries Corse; 1981-1990: Jeffries Corse or Dundreich</t>
  </si>
  <si>
    <t>Current maps also give a 613m spot height at NT280494 but this does not appear on contemporary mapping</t>
  </si>
  <si>
    <t>Acknowledgements</t>
  </si>
  <si>
    <t>Graham Jackson and Chris Crocker</t>
  </si>
  <si>
    <t>Explanatory notesexpanded</t>
  </si>
  <si>
    <t>Data updated to align with DoBIH v17.3</t>
  </si>
  <si>
    <t>1997: misprinted Louise Wood Law</t>
  </si>
  <si>
    <t>1974: NS655043 is probably a misreading, 1" map gives the current position. 1953-1974: Blacklorg</t>
  </si>
  <si>
    <t>1974-1990: NX509937 is rounded and unlikely to refer to the summit 50m N which has no height on any map. 2015: Corran of Portmark, but spelt Coran on all maps</t>
  </si>
  <si>
    <t>1953-1990: Shielhope Head or Water Head</t>
  </si>
  <si>
    <t>1953-1981: Bow S. Top</t>
  </si>
  <si>
    <t>1953-1981: Millfore S. Top</t>
  </si>
  <si>
    <t>NT0528429083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</si>
</sst>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color indexed="8"/>
      <name val="Arial"/>
    </font>
    <font>
      <sz val="10"/>
      <color indexed="8"/>
      <name val="Arial"/>
      <family val="2"/>
    </font>
    <font>
      <sz val="10"/>
      <color indexed="8"/>
      <name val="Arial"/>
      <family val="2"/>
    </font>
    <font>
      <b/>
      <sz val="12"/>
      <name val="Arial"/>
      <family val="2"/>
    </font>
    <font>
      <b/>
      <sz val="10"/>
      <color indexed="8"/>
      <name val="Arial"/>
      <family val="2"/>
    </font>
    <font>
      <sz val="10"/>
      <color indexed="10"/>
      <name val="Arial"/>
      <family val="2"/>
    </font>
    <font>
      <sz val="10"/>
      <name val="Arial"/>
      <family val="2"/>
    </font>
    <font>
      <u/>
      <sz val="7.5"/>
      <color indexed="12"/>
      <name val="Arial"/>
      <family val="2"/>
    </font>
    <font>
      <b/>
      <sz val="12"/>
      <color indexed="8"/>
      <name val="Arial"/>
      <family val="2"/>
    </font>
    <font>
      <sz val="12"/>
      <color indexed="8"/>
      <name val="Arial"/>
      <family val="2"/>
    </font>
    <font>
      <b/>
      <sz val="10"/>
      <color indexed="10"/>
      <name val="Arial"/>
      <family val="2"/>
    </font>
    <font>
      <sz val="10"/>
      <color indexed="8"/>
      <name val="Arial"/>
      <family val="2"/>
    </font>
    <font>
      <u/>
      <sz val="10"/>
      <color indexed="9"/>
      <name val="Arial"/>
      <family val="2"/>
    </font>
    <font>
      <sz val="8"/>
      <name val="Arial"/>
      <family val="2"/>
    </font>
    <font>
      <b/>
      <sz val="14"/>
      <name val="Arial"/>
      <family val="2"/>
    </font>
    <font>
      <b/>
      <i/>
      <sz val="14"/>
      <name val="Arial"/>
      <family val="2"/>
    </font>
    <font>
      <sz val="12"/>
      <color indexed="9"/>
      <name val="Arial"/>
      <family val="2"/>
    </font>
    <font>
      <sz val="10"/>
      <color rgb="FF000000"/>
      <name val="Arial"/>
      <family val="2"/>
    </font>
    <font>
      <u/>
      <sz val="10"/>
      <color indexed="12"/>
      <name val="Arial"/>
      <family val="2"/>
    </font>
    <font>
      <b/>
      <sz val="16"/>
      <color indexed="8"/>
      <name val="Arial"/>
      <family val="2"/>
    </font>
    <font>
      <u/>
      <sz val="12"/>
      <color indexed="12"/>
      <name val="Arial"/>
      <family val="2"/>
    </font>
    <font>
      <sz val="12"/>
      <name val="Arial"/>
      <family val="2"/>
    </font>
    <font>
      <sz val="10"/>
      <color rgb="FFFF0000"/>
      <name val="Arial"/>
      <family val="2"/>
    </font>
    <font>
      <b/>
      <sz val="16"/>
      <name val="Arial"/>
      <family val="2"/>
    </font>
    <font>
      <i/>
      <sz val="12"/>
      <name val="Arial"/>
      <family val="2"/>
    </font>
  </fonts>
  <fills count="12">
    <fill>
      <patternFill patternType="none"/>
    </fill>
    <fill>
      <patternFill patternType="gray125"/>
    </fill>
    <fill>
      <patternFill patternType="solid">
        <fgColor indexed="22"/>
        <bgColor indexed="0"/>
      </patternFill>
    </fill>
    <fill>
      <patternFill patternType="solid">
        <fgColor indexed="45"/>
        <bgColor indexed="64"/>
      </patternFill>
    </fill>
    <fill>
      <patternFill patternType="solid">
        <fgColor indexed="52"/>
        <bgColor indexed="64"/>
      </patternFill>
    </fill>
    <fill>
      <patternFill patternType="solid">
        <fgColor indexed="22"/>
        <bgColor indexed="22"/>
      </patternFill>
    </fill>
    <fill>
      <patternFill patternType="solid">
        <fgColor indexed="15"/>
        <bgColor indexed="64"/>
      </patternFill>
    </fill>
    <fill>
      <patternFill patternType="solid">
        <fgColor indexed="43"/>
        <bgColor indexed="64"/>
      </patternFill>
    </fill>
    <fill>
      <patternFill patternType="solid">
        <fgColor indexed="48"/>
        <bgColor indexed="64"/>
      </patternFill>
    </fill>
    <fill>
      <patternFill patternType="solid">
        <fgColor indexed="9"/>
        <bgColor indexed="9"/>
      </patternFill>
    </fill>
    <fill>
      <patternFill patternType="solid">
        <fgColor indexed="46"/>
        <bgColor indexed="64"/>
      </patternFill>
    </fill>
    <fill>
      <patternFill patternType="solid">
        <fgColor indexed="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22"/>
      </left>
      <right/>
      <top/>
      <bottom/>
      <diagonal/>
    </border>
    <border>
      <left/>
      <right style="thin">
        <color indexed="22"/>
      </right>
      <top style="thin">
        <color indexed="22"/>
      </top>
      <bottom/>
      <diagonal/>
    </border>
    <border>
      <left style="thin">
        <color rgb="FFC0C0C0"/>
      </left>
      <right style="thin">
        <color rgb="FFC0C0C0"/>
      </right>
      <top style="thin">
        <color rgb="FFC0C0C0"/>
      </top>
      <bottom style="thin">
        <color rgb="FFC0C0C0"/>
      </bottom>
      <diagonal/>
    </border>
  </borders>
  <cellStyleXfs count="2">
    <xf numFmtId="0" fontId="0" fillId="0" borderId="0"/>
    <xf numFmtId="0" fontId="7" fillId="0" borderId="0" applyNumberFormat="0" applyFill="0" applyBorder="0" applyAlignment="0" applyProtection="0">
      <alignment vertical="top"/>
      <protection locked="0"/>
    </xf>
  </cellStyleXfs>
  <cellXfs count="94">
    <xf numFmtId="0" fontId="0" fillId="0" borderId="0" xfId="0"/>
    <xf numFmtId="0" fontId="4" fillId="0" borderId="0" xfId="0" applyFont="1"/>
    <xf numFmtId="0" fontId="2" fillId="0" borderId="0" xfId="0" applyFont="1"/>
    <xf numFmtId="0" fontId="6" fillId="0" borderId="0" xfId="0" applyFont="1" applyFill="1" applyBorder="1" applyAlignment="1"/>
    <xf numFmtId="0" fontId="0" fillId="0" borderId="0" xfId="0" applyBorder="1" applyAlignment="1"/>
    <xf numFmtId="0" fontId="2" fillId="0" borderId="0" xfId="0" applyFont="1" applyBorder="1" applyAlignment="1"/>
    <xf numFmtId="0" fontId="8" fillId="0" borderId="0" xfId="0" applyFont="1"/>
    <xf numFmtId="0" fontId="9" fillId="2" borderId="2" xfId="0" applyFont="1" applyFill="1" applyBorder="1" applyAlignment="1">
      <alignment horizontal="center" wrapText="1"/>
    </xf>
    <xf numFmtId="0" fontId="9" fillId="0" borderId="1" xfId="0" applyFont="1" applyFill="1" applyBorder="1" applyAlignment="1"/>
    <xf numFmtId="0" fontId="9" fillId="0" borderId="1" xfId="0" applyFont="1" applyFill="1" applyBorder="1" applyAlignment="1">
      <alignment wrapText="1"/>
    </xf>
    <xf numFmtId="0" fontId="9" fillId="0" borderId="1" xfId="0" applyFont="1" applyFill="1" applyBorder="1" applyAlignment="1">
      <alignment horizontal="right" wrapText="1"/>
    </xf>
    <xf numFmtId="0" fontId="9" fillId="0" borderId="0" xfId="0" applyFont="1"/>
    <xf numFmtId="0" fontId="9" fillId="0" borderId="0" xfId="0" applyFont="1" applyBorder="1"/>
    <xf numFmtId="0" fontId="9" fillId="0" borderId="0" xfId="0" applyFont="1" applyFill="1" applyBorder="1" applyAlignment="1"/>
    <xf numFmtId="0" fontId="9" fillId="0" borderId="1" xfId="0" applyFont="1" applyFill="1" applyBorder="1" applyAlignment="1">
      <alignment horizontal="center"/>
    </xf>
    <xf numFmtId="0" fontId="9" fillId="0" borderId="1" xfId="0" applyFont="1" applyFill="1" applyBorder="1" applyAlignment="1">
      <alignment horizontal="center" wrapText="1"/>
    </xf>
    <xf numFmtId="0" fontId="9" fillId="0" borderId="0" xfId="0" applyFont="1" applyAlignment="1">
      <alignment horizontal="center"/>
    </xf>
    <xf numFmtId="0" fontId="8" fillId="0" borderId="0" xfId="0" applyFont="1" applyAlignment="1">
      <alignment horizontal="center"/>
    </xf>
    <xf numFmtId="0" fontId="9" fillId="2" borderId="2" xfId="0" applyFont="1" applyFill="1" applyBorder="1" applyAlignment="1">
      <alignment horizontal="center"/>
    </xf>
    <xf numFmtId="0" fontId="12" fillId="4" borderId="0" xfId="1" applyFont="1" applyFill="1" applyAlignment="1" applyProtection="1">
      <alignment vertical="center"/>
    </xf>
    <xf numFmtId="0" fontId="9" fillId="0" borderId="0" xfId="0" applyFont="1" applyFill="1" applyBorder="1" applyAlignment="1">
      <alignment horizontal="center" wrapText="1"/>
    </xf>
    <xf numFmtId="0" fontId="3" fillId="5" borderId="3" xfId="0" applyFont="1" applyFill="1" applyBorder="1" applyAlignment="1" applyProtection="1">
      <alignment horizontal="center" wrapText="1"/>
    </xf>
    <xf numFmtId="0" fontId="11" fillId="6" borderId="4" xfId="0" applyFont="1" applyFill="1" applyBorder="1" applyAlignment="1">
      <alignment horizontal="center"/>
    </xf>
    <xf numFmtId="0" fontId="6" fillId="7" borderId="4" xfId="0" applyFont="1" applyFill="1" applyBorder="1" applyAlignment="1">
      <alignment horizontal="center"/>
    </xf>
    <xf numFmtId="0" fontId="2" fillId="0" borderId="4" xfId="0" applyFont="1" applyBorder="1" applyAlignment="1">
      <alignment horizontal="center"/>
    </xf>
    <xf numFmtId="0" fontId="6" fillId="8" borderId="4" xfId="0" applyFont="1" applyFill="1" applyBorder="1" applyAlignment="1">
      <alignment horizontal="center"/>
    </xf>
    <xf numFmtId="0" fontId="11" fillId="0" borderId="4" xfId="0" applyFont="1" applyBorder="1" applyAlignment="1">
      <alignment horizontal="center"/>
    </xf>
    <xf numFmtId="0" fontId="13" fillId="0" borderId="4" xfId="0" applyFont="1" applyFill="1" applyBorder="1" applyAlignment="1">
      <alignment horizontal="center"/>
    </xf>
    <xf numFmtId="0" fontId="6" fillId="0" borderId="4" xfId="0" applyFont="1" applyFill="1" applyBorder="1" applyAlignment="1">
      <alignment horizontal="center"/>
    </xf>
    <xf numFmtId="0" fontId="0" fillId="0" borderId="0" xfId="0" applyAlignment="1">
      <alignment horizontal="center"/>
    </xf>
    <xf numFmtId="0" fontId="2" fillId="0" borderId="5" xfId="0" applyFont="1" applyFill="1" applyBorder="1" applyAlignment="1">
      <alignment horizontal="center"/>
    </xf>
    <xf numFmtId="0" fontId="2" fillId="0" borderId="1" xfId="0" applyFont="1" applyFill="1" applyBorder="1" applyAlignment="1">
      <alignment horizontal="center" wrapText="1"/>
    </xf>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0" borderId="0" xfId="0" applyFont="1" applyFill="1" applyBorder="1" applyAlignment="1">
      <alignment horizontal="center"/>
    </xf>
    <xf numFmtId="0" fontId="1" fillId="0" borderId="5" xfId="0" applyFont="1" applyFill="1" applyBorder="1" applyAlignment="1">
      <alignment horizontal="center"/>
    </xf>
    <xf numFmtId="0" fontId="1" fillId="0" borderId="7" xfId="0" applyFont="1" applyFill="1" applyBorder="1" applyAlignment="1">
      <alignment horizontal="center" wrapText="1"/>
    </xf>
    <xf numFmtId="0" fontId="1" fillId="0" borderId="8" xfId="0" applyFont="1" applyFill="1" applyBorder="1" applyAlignment="1">
      <alignment horizontal="center" wrapText="1"/>
    </xf>
    <xf numFmtId="0" fontId="1" fillId="0" borderId="6" xfId="0" applyFont="1" applyFill="1" applyBorder="1" applyAlignment="1">
      <alignment horizontal="center" wrapText="1"/>
    </xf>
    <xf numFmtId="0" fontId="6" fillId="0" borderId="5" xfId="0" applyFont="1" applyFill="1" applyBorder="1" applyAlignment="1">
      <alignment horizontal="center" wrapText="1"/>
    </xf>
    <xf numFmtId="0" fontId="10" fillId="0" borderId="1" xfId="0" applyFont="1" applyFill="1" applyBorder="1" applyAlignment="1">
      <alignment horizontal="center" wrapText="1"/>
    </xf>
    <xf numFmtId="0" fontId="6" fillId="0" borderId="6" xfId="0" applyFont="1" applyFill="1" applyBorder="1" applyAlignment="1">
      <alignment horizontal="center" wrapText="1"/>
    </xf>
    <xf numFmtId="0" fontId="2" fillId="0" borderId="9" xfId="0" applyFont="1" applyFill="1" applyBorder="1" applyAlignment="1">
      <alignment horizontal="center" wrapText="1"/>
    </xf>
    <xf numFmtId="0" fontId="6" fillId="0" borderId="1" xfId="0" applyFont="1" applyFill="1" applyBorder="1" applyAlignment="1">
      <alignment horizontal="center" wrapText="1"/>
    </xf>
    <xf numFmtId="0" fontId="10" fillId="0" borderId="0" xfId="0" applyFont="1" applyFill="1" applyBorder="1" applyAlignment="1">
      <alignment horizontal="center"/>
    </xf>
    <xf numFmtId="0" fontId="0" fillId="0" borderId="0" xfId="0" applyFill="1" applyAlignment="1">
      <alignment horizontal="center"/>
    </xf>
    <xf numFmtId="0" fontId="4" fillId="0" borderId="0" xfId="0" applyFont="1" applyFill="1" applyBorder="1" applyAlignment="1">
      <alignment horizontal="center"/>
    </xf>
    <xf numFmtId="0" fontId="0" fillId="0" borderId="0" xfId="0" applyAlignment="1">
      <alignment wrapText="1"/>
    </xf>
    <xf numFmtId="0" fontId="9" fillId="0" borderId="0" xfId="0" applyFont="1" applyAlignment="1">
      <alignment wrapText="1"/>
    </xf>
    <xf numFmtId="0" fontId="9" fillId="0" borderId="0" xfId="0" applyFont="1" applyAlignment="1">
      <alignment horizontal="center" wrapText="1"/>
    </xf>
    <xf numFmtId="0" fontId="0" fillId="0" borderId="0" xfId="0" applyAlignment="1">
      <alignment horizontal="center" wrapText="1"/>
    </xf>
    <xf numFmtId="0" fontId="12" fillId="3" borderId="0" xfId="1" applyFont="1" applyFill="1" applyBorder="1" applyAlignment="1" applyProtection="1">
      <alignment vertical="center"/>
    </xf>
    <xf numFmtId="0" fontId="12" fillId="4" borderId="0" xfId="1" applyFont="1" applyFill="1" applyBorder="1" applyAlignment="1" applyProtection="1">
      <alignment vertical="center"/>
    </xf>
    <xf numFmtId="0" fontId="16" fillId="2" borderId="2" xfId="0" applyFont="1" applyFill="1" applyBorder="1" applyAlignment="1">
      <alignment horizontal="center" wrapText="1"/>
    </xf>
    <xf numFmtId="0" fontId="6" fillId="9" borderId="4" xfId="0" applyFont="1" applyFill="1" applyBorder="1" applyAlignment="1" applyProtection="1">
      <alignment horizontal="center"/>
    </xf>
    <xf numFmtId="0" fontId="2" fillId="0" borderId="2" xfId="0" applyFont="1" applyBorder="1" applyAlignment="1">
      <alignment horizontal="center"/>
    </xf>
    <xf numFmtId="0" fontId="11" fillId="6" borderId="2" xfId="0" applyFont="1" applyFill="1" applyBorder="1" applyAlignment="1">
      <alignment horizontal="center"/>
    </xf>
    <xf numFmtId="0" fontId="2" fillId="0" borderId="6" xfId="0" applyFont="1" applyFill="1" applyBorder="1" applyAlignment="1">
      <alignment horizontal="center"/>
    </xf>
    <xf numFmtId="0" fontId="1" fillId="0" borderId="5" xfId="0" applyFont="1" applyFill="1" applyBorder="1" applyAlignment="1">
      <alignment horizontal="center" wrapText="1"/>
    </xf>
    <xf numFmtId="0" fontId="6" fillId="0" borderId="5" xfId="0" applyFont="1" applyFill="1" applyBorder="1" applyAlignment="1">
      <alignment horizontal="center"/>
    </xf>
    <xf numFmtId="0" fontId="10" fillId="0" borderId="5" xfId="0" applyFont="1" applyFill="1" applyBorder="1" applyAlignment="1">
      <alignment horizontal="center"/>
    </xf>
    <xf numFmtId="0" fontId="2" fillId="0" borderId="1" xfId="0" applyFont="1" applyFill="1" applyBorder="1" applyAlignment="1">
      <alignment horizontal="center"/>
    </xf>
    <xf numFmtId="0" fontId="1" fillId="0" borderId="10" xfId="0" applyFont="1" applyFill="1" applyBorder="1" applyAlignment="1">
      <alignment horizontal="center" wrapText="1"/>
    </xf>
    <xf numFmtId="0" fontId="2" fillId="0" borderId="8" xfId="0" applyFont="1" applyFill="1" applyBorder="1" applyAlignment="1">
      <alignment horizontal="center" wrapText="1"/>
    </xf>
    <xf numFmtId="0" fontId="11" fillId="0" borderId="8" xfId="0" applyFont="1" applyBorder="1" applyAlignment="1">
      <alignment horizontal="center" wrapText="1"/>
    </xf>
    <xf numFmtId="0" fontId="17" fillId="0" borderId="11" xfId="0" applyFont="1" applyFill="1" applyBorder="1" applyAlignment="1" applyProtection="1">
      <alignment horizontal="center" vertical="center" wrapText="1"/>
    </xf>
    <xf numFmtId="0" fontId="1" fillId="0" borderId="0" xfId="0" applyFont="1" applyBorder="1" applyAlignment="1"/>
    <xf numFmtId="0" fontId="3" fillId="0" borderId="0" xfId="0" applyFont="1"/>
    <xf numFmtId="0" fontId="19" fillId="0" borderId="0" xfId="0" applyFont="1"/>
    <xf numFmtId="0" fontId="20" fillId="0" borderId="0" xfId="1" applyFont="1" applyAlignment="1" applyProtection="1"/>
    <xf numFmtId="0" fontId="20" fillId="0" borderId="1" xfId="1" applyFont="1" applyFill="1" applyBorder="1" applyAlignment="1" applyProtection="1"/>
    <xf numFmtId="0" fontId="21" fillId="0" borderId="0" xfId="0" applyFont="1" applyAlignment="1">
      <alignment horizontal="left" vertical="center" readingOrder="1"/>
    </xf>
    <xf numFmtId="0" fontId="20" fillId="0" borderId="0" xfId="1" applyFont="1" applyAlignment="1" applyProtection="1">
      <alignment horizontal="left" vertical="center" readingOrder="1"/>
    </xf>
    <xf numFmtId="0" fontId="18" fillId="10" borderId="0" xfId="1" applyFont="1" applyFill="1" applyBorder="1" applyAlignment="1" applyProtection="1">
      <alignment vertical="center"/>
    </xf>
    <xf numFmtId="0" fontId="1" fillId="0" borderId="0" xfId="0" applyFont="1" applyFill="1" applyBorder="1" applyAlignment="1"/>
    <xf numFmtId="0" fontId="9" fillId="2" borderId="2" xfId="0" applyFont="1" applyFill="1" applyBorder="1" applyAlignment="1"/>
    <xf numFmtId="0" fontId="6" fillId="0" borderId="0" xfId="0" applyFont="1" applyBorder="1" applyAlignment="1"/>
    <xf numFmtId="49" fontId="1" fillId="0" borderId="0" xfId="0" applyNumberFormat="1" applyFont="1" applyFill="1" applyBorder="1" applyAlignment="1"/>
    <xf numFmtId="0" fontId="1" fillId="0" borderId="1" xfId="0" applyFont="1" applyBorder="1" applyAlignment="1">
      <alignment horizontal="center"/>
    </xf>
    <xf numFmtId="164" fontId="9" fillId="0" borderId="1" xfId="0" applyNumberFormat="1" applyFont="1" applyFill="1" applyBorder="1" applyAlignment="1">
      <alignment horizontal="right" wrapText="1"/>
    </xf>
    <xf numFmtId="0" fontId="1" fillId="0" borderId="0" xfId="0" applyFont="1"/>
    <xf numFmtId="0" fontId="14" fillId="11" borderId="0" xfId="0" applyFont="1" applyFill="1" applyAlignment="1">
      <alignment wrapText="1"/>
    </xf>
    <xf numFmtId="0" fontId="0" fillId="0" borderId="0" xfId="0" applyAlignment="1">
      <alignment wrapText="1"/>
    </xf>
    <xf numFmtId="0" fontId="23" fillId="0" borderId="0" xfId="0" applyFont="1" applyAlignment="1"/>
    <xf numFmtId="0" fontId="19" fillId="0" borderId="0" xfId="0" applyFont="1" applyAlignment="1"/>
    <xf numFmtId="0" fontId="0" fillId="0" borderId="0" xfId="0" applyAlignment="1"/>
    <xf numFmtId="0" fontId="3" fillId="0" borderId="0" xfId="0" applyFont="1" applyAlignment="1"/>
    <xf numFmtId="0" fontId="8" fillId="0" borderId="0" xfId="0" applyFont="1" applyAlignment="1"/>
    <xf numFmtId="0" fontId="24" fillId="0" borderId="0" xfId="0" applyFont="1" applyAlignment="1"/>
  </cellXfs>
  <cellStyles count="2">
    <cellStyle name="Hyperlink" xfId="1" builtinId="8"/>
    <cellStyle name="Normal" xfId="0" builtinId="0"/>
  </cellStyles>
  <dxfs count="0"/>
  <tableStyles count="0" defaultTableStyle="TableStyleMedium2" defaultPivotStyle="PivotStyleLight16"/>
  <colors>
    <mruColors>
      <color rgb="FFFFFFCC"/>
      <color rgb="FF0033CC"/>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34</xdr:col>
      <xdr:colOff>0</xdr:colOff>
      <xdr:row>0</xdr:row>
      <xdr:rowOff>12700</xdr:rowOff>
    </xdr:from>
    <xdr:to>
      <xdr:col>34</xdr:col>
      <xdr:colOff>0</xdr:colOff>
      <xdr:row>1</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6042600" y="12700"/>
          <a:ext cx="2959100" cy="39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u="none" strike="noStrike">
              <a:solidFill>
                <a:schemeClr val="dk1"/>
              </a:solidFill>
              <a:effectLst/>
              <a:latin typeface="+mn-lt"/>
              <a:ea typeface="+mn-ea"/>
              <a:cs typeface="+mn-cs"/>
            </a:rPr>
            <a:t>LOOKUP TABLE from DoBIH v15 worksheet</a:t>
          </a:r>
          <a:r>
            <a:rPr lang="en-GB" sz="1200" b="1"/>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47627</xdr:colOff>
      <xdr:row>11</xdr:row>
      <xdr:rowOff>61912</xdr:rowOff>
    </xdr:from>
    <xdr:to>
      <xdr:col>9</xdr:col>
      <xdr:colOff>590551</xdr:colOff>
      <xdr:row>32</xdr:row>
      <xdr:rowOff>142874</xdr:rowOff>
    </xdr:to>
    <xdr:sp macro="" textlink="">
      <xdr:nvSpPr>
        <xdr:cNvPr id="2077" name="TextBox 1">
          <a:extLst>
            <a:ext uri="{FF2B5EF4-FFF2-40B4-BE49-F238E27FC236}">
              <a16:creationId xmlns:a16="http://schemas.microsoft.com/office/drawing/2014/main" id="{00000000-0008-0000-0200-00001D080000}"/>
            </a:ext>
          </a:extLst>
        </xdr:cNvPr>
        <xdr:cNvSpPr txBox="1">
          <a:spLocks noChangeArrowheads="1"/>
        </xdr:cNvSpPr>
      </xdr:nvSpPr>
      <xdr:spPr bwMode="auto">
        <a:xfrm>
          <a:off x="47627" y="2062162"/>
          <a:ext cx="6007893" cy="3581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Calibri"/>
              <a:cs typeface="Calibri"/>
            </a:rPr>
            <a:t>The Sections and Section numbering of the Donalds for the editions of Munro's Tables from 1953 to 1990 was consistent and ran from Section 1 (Ochil Hills) to Section 13 (Appendix). The 1997 Tables added a new section to encompass those hills around Glen Artney near Comrie after it was recognised that the Highland Boundary Fault lay just to the north of this area. This became Section 1, and several other sections in Donald’s tables were renumbered or merged. Section 13, the Appendix, listed hills deemed not to be tops but enclosed by a 610m ring contour. Some of these hills were promoted to tops in later revisions of the Donalds. In the 1997 revision the Appendix was discontinued and the remaining hills either promoted or removed altogether. The 2015 SMC Guide </a:t>
          </a:r>
          <a:r>
            <a:rPr lang="en-GB" sz="1300" b="0" i="1" u="none" strike="noStrike" baseline="0">
              <a:solidFill>
                <a:srgbClr val="000000"/>
              </a:solidFill>
              <a:latin typeface="Calibri"/>
              <a:cs typeface="Calibri"/>
            </a:rPr>
            <a:t>The Grahams &amp; The Donalds</a:t>
          </a:r>
          <a:r>
            <a:rPr lang="en-GB" sz="1300" b="0" i="0" u="none" strike="noStrike" baseline="0">
              <a:solidFill>
                <a:srgbClr val="000000"/>
              </a:solidFill>
              <a:latin typeface="Calibri"/>
              <a:cs typeface="Calibri"/>
            </a:rPr>
            <a:t> renumbered the sections to achieve a common scheme across the Grahams and Donalds. There are now just three sections, 0a, 0b and 0c. Where a hill has been removed from the 2015 guide we give no section number against it. We have also assigned hills according to their section in the 1997 and pre-1997 tables. For Appendix hills promoted prior to 1990, we give the 1990 section in column I.</a:t>
          </a:r>
        </a:p>
        <a:p>
          <a:pPr algn="l" rtl="0">
            <a:defRPr sz="1000"/>
          </a:pPr>
          <a:endParaRPr lang="en-GB" sz="1300" b="0" i="0" u="none" strike="noStrike" baseline="0">
            <a:solidFill>
              <a:srgbClr val="000000"/>
            </a:solidFill>
            <a:latin typeface="Calibri"/>
            <a:cs typeface="Calibri"/>
          </a:endParaRPr>
        </a:p>
        <a:p>
          <a:pPr algn="l" rtl="0">
            <a:defRPr sz="1000"/>
          </a:pPr>
          <a:r>
            <a:rPr lang="en-GB" sz="1300" b="0" i="0" u="none" strike="noStrike" baseline="0">
              <a:solidFill>
                <a:srgbClr val="000000"/>
              </a:solidFill>
              <a:latin typeface="Calibri"/>
              <a:cs typeface="Calibri"/>
            </a:rPr>
            <a:t>We also give the Marilyn sections as </a:t>
          </a:r>
          <a:r>
            <a:rPr lang="en-GB" sz="1300" b="0" i="0" u="none" strike="noStrike" baseline="0">
              <a:solidFill>
                <a:srgbClr val="000000"/>
              </a:solidFill>
              <a:latin typeface="Calibri"/>
              <a:ea typeface="+mn-ea"/>
              <a:cs typeface="Calibri"/>
            </a:rPr>
            <a:t>defined by Alan Dawson </a:t>
          </a:r>
          <a:r>
            <a:rPr lang="en-GB" sz="1300" b="0" i="0" u="none" strike="noStrike" baseline="0">
              <a:solidFill>
                <a:srgbClr val="000000"/>
              </a:solidFill>
              <a:latin typeface="Calibri"/>
              <a:cs typeface="Calibri"/>
            </a:rPr>
            <a:t>in </a:t>
          </a:r>
          <a:r>
            <a:rPr lang="en-GB" sz="1300" b="0" i="1" u="none" strike="noStrike" baseline="0">
              <a:solidFill>
                <a:srgbClr val="000000"/>
              </a:solidFill>
              <a:latin typeface="Calibri"/>
              <a:cs typeface="Calibri"/>
            </a:rPr>
            <a:t>The Relative Hills of Britain</a:t>
          </a:r>
          <a:r>
            <a:rPr lang="en-GB" sz="1300" b="0" i="0" u="none" strike="noStrike" baseline="0">
              <a:solidFill>
                <a:srgbClr val="000000"/>
              </a:solidFill>
              <a:latin typeface="Calibri"/>
              <a:cs typeface="Calibri"/>
            </a:rPr>
            <a:t>  and subsequent revisions.</a:t>
          </a:r>
        </a:p>
      </xdr:txBody>
    </xdr:sp>
    <xdr:clientData/>
  </xdr:twoCellAnchor>
  <xdr:twoCellAnchor>
    <xdr:from>
      <xdr:col>0</xdr:col>
      <xdr:colOff>19050</xdr:colOff>
      <xdr:row>35</xdr:row>
      <xdr:rowOff>92869</xdr:rowOff>
    </xdr:from>
    <xdr:to>
      <xdr:col>9</xdr:col>
      <xdr:colOff>590550</xdr:colOff>
      <xdr:row>50</xdr:row>
      <xdr:rowOff>95250</xdr:rowOff>
    </xdr:to>
    <xdr:sp macro="" textlink="">
      <xdr:nvSpPr>
        <xdr:cNvPr id="3248" name="TextBox 3">
          <a:extLst>
            <a:ext uri="{FF2B5EF4-FFF2-40B4-BE49-F238E27FC236}">
              <a16:creationId xmlns:a16="http://schemas.microsoft.com/office/drawing/2014/main" id="{00000000-0008-0000-0200-0000B00C0000}"/>
            </a:ext>
          </a:extLst>
        </xdr:cNvPr>
        <xdr:cNvSpPr txBox="1">
          <a:spLocks noChangeArrowheads="1"/>
        </xdr:cNvSpPr>
      </xdr:nvSpPr>
      <xdr:spPr bwMode="auto">
        <a:xfrm>
          <a:off x="19050" y="6129338"/>
          <a:ext cx="6036469" cy="250269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Calibri"/>
            </a:rPr>
            <a:t>We have distinguished between Donald Tops and those tops listed in the Appendix in the following way. Donald Tops are labelled TOP in the light blue background. Those minor tops in the Appendix are labelled xTOP in a pale yellow background.</a:t>
          </a:r>
        </a:p>
        <a:p>
          <a:pPr algn="l" rtl="0">
            <a:defRPr sz="1000"/>
          </a:pPr>
          <a:endParaRPr lang="en-GB" sz="1100" b="0" i="0" u="none" strike="noStrike" baseline="0">
            <a:solidFill>
              <a:srgbClr val="000000"/>
            </a:solidFill>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300">
              <a:effectLst/>
              <a:latin typeface="+mn-lt"/>
              <a:ea typeface="+mn-ea"/>
              <a:cs typeface="+mn-cs"/>
            </a:rPr>
            <a:t>Donald placed subsidiary</a:t>
          </a:r>
          <a:r>
            <a:rPr lang="en-GB" sz="1300" baseline="0">
              <a:effectLst/>
              <a:latin typeface="+mn-lt"/>
              <a:ea typeface="+mn-ea"/>
              <a:cs typeface="+mn-cs"/>
            </a:rPr>
            <a:t> </a:t>
          </a:r>
          <a:r>
            <a:rPr lang="en-GB" sz="1300">
              <a:effectLst/>
              <a:latin typeface="+mn-lt"/>
              <a:ea typeface="+mn-ea"/>
              <a:cs typeface="+mn-cs"/>
            </a:rPr>
            <a:t>Tops under the parent Hill</a:t>
          </a:r>
          <a:r>
            <a:rPr lang="en-GB" sz="1300" baseline="0">
              <a:effectLst/>
              <a:latin typeface="+mn-lt"/>
              <a:ea typeface="+mn-ea"/>
              <a:cs typeface="+mn-cs"/>
            </a:rPr>
            <a:t> in </a:t>
          </a:r>
          <a:r>
            <a:rPr lang="en-GB" sz="1300">
              <a:effectLst/>
              <a:latin typeface="+mn-lt"/>
              <a:ea typeface="+mn-ea"/>
              <a:cs typeface="+mn-cs"/>
            </a:rPr>
            <a:t>the 1953 </a:t>
          </a:r>
          <a:r>
            <a:rPr lang="en-GB" sz="1300" i="1">
              <a:effectLst/>
              <a:latin typeface="+mn-lt"/>
              <a:ea typeface="+mn-ea"/>
              <a:cs typeface="+mn-cs"/>
            </a:rPr>
            <a:t>Tables.</a:t>
          </a:r>
          <a:r>
            <a:rPr lang="en-GB" sz="1300">
              <a:effectLst/>
              <a:latin typeface="+mn-lt"/>
              <a:ea typeface="+mn-ea"/>
              <a:cs typeface="+mn-cs"/>
            </a:rPr>
            <a:t> The 1969 and 1974 editions of </a:t>
          </a:r>
          <a:r>
            <a:rPr lang="en-GB" sz="1300" i="1">
              <a:effectLst/>
              <a:latin typeface="+mn-lt"/>
              <a:ea typeface="+mn-ea"/>
              <a:cs typeface="+mn-cs"/>
            </a:rPr>
            <a:t>Munro's Tables</a:t>
          </a:r>
          <a:r>
            <a:rPr lang="en-GB" sz="1300">
              <a:effectLst/>
              <a:latin typeface="+mn-lt"/>
              <a:ea typeface="+mn-ea"/>
              <a:cs typeface="+mn-cs"/>
            </a:rPr>
            <a:t> retained the hierarchy but later editions do not. For example, Ben Ever is a top of Ben Cleuch but from 1981 onwards is shown underneath Blairdenon Hill. Coomb Dod is shown above rather than below its parent Hillshaw Head in 1981-1997 but was corrected in 2015. The </a:t>
          </a:r>
          <a:r>
            <a:rPr lang="en-GB" sz="1300" baseline="0">
              <a:effectLst/>
              <a:latin typeface="+mn-lt"/>
              <a:ea typeface="+mn-ea"/>
              <a:cs typeface="+mn-cs"/>
            </a:rPr>
            <a:t>parent Hill is given in the offline versions of the DoBIH (Access, Excel, csv) in the </a:t>
          </a:r>
          <a:r>
            <a:rPr lang="en-GB" sz="1300" i="1" baseline="0">
              <a:effectLst/>
              <a:latin typeface="+mn-lt"/>
              <a:ea typeface="+mn-ea"/>
              <a:cs typeface="+mn-cs"/>
            </a:rPr>
            <a:t>SMC Parent</a:t>
          </a:r>
          <a:r>
            <a:rPr lang="en-GB" sz="1300" i="0" baseline="0">
              <a:effectLst/>
              <a:latin typeface="+mn-lt"/>
              <a:ea typeface="+mn-ea"/>
              <a:cs typeface="+mn-cs"/>
            </a:rPr>
            <a:t> field.</a:t>
          </a:r>
          <a:r>
            <a:rPr lang="en-GB" sz="1300" baseline="0">
              <a:effectLst/>
              <a:latin typeface="+mn-lt"/>
              <a:ea typeface="+mn-ea"/>
              <a:cs typeface="+mn-cs"/>
            </a:rPr>
            <a:t> P</a:t>
          </a:r>
          <a:r>
            <a:rPr lang="en-GB" sz="1300">
              <a:effectLst/>
              <a:latin typeface="+mn-lt"/>
              <a:ea typeface="+mn-ea"/>
              <a:cs typeface="+mn-cs"/>
            </a:rPr>
            <a:t>arents of former Section 13—Appendix hills and the Glen Artney hills that entered the </a:t>
          </a:r>
          <a:r>
            <a:rPr lang="en-GB" sz="1300" i="1">
              <a:effectLst/>
              <a:latin typeface="+mn-lt"/>
              <a:ea typeface="+mn-ea"/>
              <a:cs typeface="+mn-cs"/>
            </a:rPr>
            <a:t>Tables</a:t>
          </a:r>
          <a:r>
            <a:rPr lang="en-GB" sz="1300">
              <a:effectLst/>
              <a:latin typeface="+mn-lt"/>
              <a:ea typeface="+mn-ea"/>
              <a:cs typeface="+mn-cs"/>
            </a:rPr>
            <a:t> in 1997 have been assigned by us.</a:t>
          </a:r>
          <a:endParaRPr lang="en-GB" sz="1300">
            <a:effectLst/>
          </a:endParaRPr>
        </a:p>
        <a:p>
          <a:pPr algn="l" rtl="0">
            <a:defRPr sz="1000"/>
          </a:pPr>
          <a:endParaRPr lang="en-GB" sz="1100" b="0" i="0" u="none" strike="noStrike" baseline="0">
            <a:solidFill>
              <a:srgbClr val="000000"/>
            </a:solidFill>
            <a:latin typeface="Calibri"/>
          </a:endParaRPr>
        </a:p>
      </xdr:txBody>
    </xdr:sp>
    <xdr:clientData/>
  </xdr:twoCellAnchor>
  <xdr:twoCellAnchor>
    <xdr:from>
      <xdr:col>0</xdr:col>
      <xdr:colOff>47626</xdr:colOff>
      <xdr:row>53</xdr:row>
      <xdr:rowOff>109538</xdr:rowOff>
    </xdr:from>
    <xdr:to>
      <xdr:col>9</xdr:col>
      <xdr:colOff>581025</xdr:colOff>
      <xdr:row>64</xdr:row>
      <xdr:rowOff>0</xdr:rowOff>
    </xdr:to>
    <xdr:sp macro="" textlink="">
      <xdr:nvSpPr>
        <xdr:cNvPr id="3249" name="TextBox 4">
          <a:extLst>
            <a:ext uri="{FF2B5EF4-FFF2-40B4-BE49-F238E27FC236}">
              <a16:creationId xmlns:a16="http://schemas.microsoft.com/office/drawing/2014/main" id="{00000000-0008-0000-0200-0000B10C0000}"/>
            </a:ext>
          </a:extLst>
        </xdr:cNvPr>
        <xdr:cNvSpPr txBox="1">
          <a:spLocks noChangeArrowheads="1"/>
        </xdr:cNvSpPr>
      </xdr:nvSpPr>
      <xdr:spPr bwMode="auto">
        <a:xfrm>
          <a:off x="47626" y="9182101"/>
          <a:ext cx="5998368" cy="17240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Calibri"/>
            </a:rPr>
            <a:t>Donald also recorded tops just on the English side of the border, although these were never part of the Donalds list, nor were they included in the totals of Donalds and Donald Tops. Nevertheless, they were recorded in Section 12 – Cheviot Hills. Those hills in Scotland or on the border were listed under the sub-heading ‘Scotland and England’ while those wholly in England were listed under the sub-heading ‘England’. The English hills were removed in the 1997 tables. We have listed the English hills at the foot of the main spreadsheet and recorded whether or not they were included in each version of Donald’s Tables.</a:t>
          </a:r>
        </a:p>
        <a:p>
          <a:pPr algn="l" rtl="0">
            <a:defRPr sz="1000"/>
          </a:pPr>
          <a:endParaRPr lang="en-GB" sz="1100" b="0" i="0" u="none" strike="noStrike" baseline="0">
            <a:solidFill>
              <a:srgbClr val="000000"/>
            </a:solidFill>
            <a:latin typeface="Calibri"/>
          </a:endParaRPr>
        </a:p>
      </xdr:txBody>
    </xdr:sp>
    <xdr:clientData/>
  </xdr:twoCellAnchor>
  <xdr:twoCellAnchor>
    <xdr:from>
      <xdr:col>0</xdr:col>
      <xdr:colOff>47625</xdr:colOff>
      <xdr:row>66</xdr:row>
      <xdr:rowOff>114298</xdr:rowOff>
    </xdr:from>
    <xdr:to>
      <xdr:col>10</xdr:col>
      <xdr:colOff>0</xdr:colOff>
      <xdr:row>98</xdr:row>
      <xdr:rowOff>142875</xdr:rowOff>
    </xdr:to>
    <xdr:sp macro="" textlink="">
      <xdr:nvSpPr>
        <xdr:cNvPr id="3250" name="TextBox 4">
          <a:extLst>
            <a:ext uri="{FF2B5EF4-FFF2-40B4-BE49-F238E27FC236}">
              <a16:creationId xmlns:a16="http://schemas.microsoft.com/office/drawing/2014/main" id="{00000000-0008-0000-0200-0000B20C0000}"/>
            </a:ext>
          </a:extLst>
        </xdr:cNvPr>
        <xdr:cNvSpPr txBox="1">
          <a:spLocks noChangeArrowheads="1"/>
        </xdr:cNvSpPr>
      </xdr:nvSpPr>
      <xdr:spPr bwMode="auto">
        <a:xfrm>
          <a:off x="47625" y="11389517"/>
          <a:ext cx="6024563" cy="53625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mn-lt"/>
            </a:rPr>
            <a:t>Grid references are taken from </a:t>
          </a:r>
          <a:r>
            <a:rPr lang="en-GB" sz="1300" b="0" i="1" u="none" strike="noStrike" baseline="0">
              <a:solidFill>
                <a:srgbClr val="000000"/>
              </a:solidFill>
              <a:latin typeface="+mn-lt"/>
            </a:rPr>
            <a:t>The Database of British and Irish Hills</a:t>
          </a:r>
          <a:r>
            <a:rPr lang="en-GB" sz="1300" b="0" i="0" u="none" strike="noStrike" baseline="0">
              <a:solidFill>
                <a:srgbClr val="000000"/>
              </a:solidFill>
              <a:latin typeface="+mn-lt"/>
            </a:rPr>
            <a:t>, version 17.3. Most  are derived from GPS measurements, the remainder from LIDAR data made available by the Scottish Government. Many summits have been surveyed. For details, click on the Hill Bagging link for the appropriate hill.</a:t>
          </a:r>
          <a:br>
            <a:rPr lang="en-GB" sz="1300" b="0" i="0" u="none" strike="noStrike" baseline="0">
              <a:solidFill>
                <a:srgbClr val="000000"/>
              </a:solidFill>
              <a:latin typeface="+mn-lt"/>
            </a:rPr>
          </a:br>
          <a:br>
            <a:rPr lang="en-GB" sz="1300" b="0" i="0" u="none" strike="noStrike" baseline="0">
              <a:solidFill>
                <a:srgbClr val="000000"/>
              </a:solidFill>
              <a:latin typeface="+mn-lt"/>
            </a:rPr>
          </a:br>
          <a:r>
            <a:rPr lang="en-GB" sz="1300" b="0" i="0" u="none" strike="noStrike" baseline="0">
              <a:solidFill>
                <a:srgbClr val="000000"/>
              </a:solidFill>
              <a:latin typeface="+mn-lt"/>
            </a:rPr>
            <a:t>In conformance with the OS convention, the 6-figure grid reference identifies the SW corner of the 100m square in which the summit lies. A 10-figure grid reference and the equivalent absolute grid reference are available in hidden columns Q-S. The Geograph and Streetmap links use these fields. They differ somewhat from the 10-figure grid references given in the DoBIH because the latter are for use with Garmin GPS instruments rather than maps. Garmin grid references have a systematic error of up to about 7m in the Southern Uplands.</a:t>
          </a:r>
        </a:p>
        <a:p>
          <a:pPr algn="l" rtl="0">
            <a:defRPr sz="1000"/>
          </a:pPr>
          <a:endParaRPr lang="en-GB" sz="1300" b="0" i="0" u="none" strike="noStrike" baseline="0">
            <a:solidFill>
              <a:srgbClr val="000000"/>
            </a:solidFill>
            <a:latin typeface="+mn-lt"/>
          </a:endParaRPr>
        </a:p>
        <a:p>
          <a:pPr marL="0" indent="0" algn="l" rtl="0">
            <a:defRPr sz="1000"/>
          </a:pPr>
          <a:r>
            <a:rPr lang="en-GB" sz="1300" b="0" i="0" u="none" strike="noStrike" baseline="0">
              <a:solidFill>
                <a:srgbClr val="000000"/>
              </a:solidFill>
              <a:latin typeface="+mn-lt"/>
              <a:ea typeface="+mn-ea"/>
              <a:cs typeface="+mn-cs"/>
            </a:rPr>
            <a:t>Grid references in Donald's Tables from 1974 onwards are given in hidden columns AC-AH. They may differ from the DoBIH and often change in subsequent editions. The positions can also be at odds with the descriptions in the 1953 Tables which were reproduced in all editions up to and including 1974. Differences from the DoBIH location often stem from inaccuracies in the mapping or to a trig pillar or spot height not being at the summit. The 1974 grid references are particularly prone to errors. These were derived from imperial maps as 1:50,000 maps in the Southern Uplands were first published  in 1976. Most were taken from 1" Seventh Series maps whose spot heights (or contours in the absence of a spot) can have significant positional errors; others are misreadings or typographical errors. In addition, all editions of Munro's Tables from 1974 to 1990 round eastings and northings to the nearest digit. The 1997 edition was the first to apply the correct convention. We do not comment on small differences in grid reference when the intended summit is clear.</a:t>
          </a:r>
        </a:p>
      </xdr:txBody>
    </xdr:sp>
    <xdr:clientData/>
  </xdr:twoCellAnchor>
  <xdr:twoCellAnchor>
    <xdr:from>
      <xdr:col>0</xdr:col>
      <xdr:colOff>0</xdr:colOff>
      <xdr:row>3</xdr:row>
      <xdr:rowOff>142877</xdr:rowOff>
    </xdr:from>
    <xdr:to>
      <xdr:col>9</xdr:col>
      <xdr:colOff>542924</xdr:colOff>
      <xdr:row>8</xdr:row>
      <xdr:rowOff>47625</xdr:rowOff>
    </xdr:to>
    <xdr:sp macro="" textlink="">
      <xdr:nvSpPr>
        <xdr:cNvPr id="7" name="TextBox 1">
          <a:extLst>
            <a:ext uri="{FF2B5EF4-FFF2-40B4-BE49-F238E27FC236}">
              <a16:creationId xmlns:a16="http://schemas.microsoft.com/office/drawing/2014/main" id="{C131F0DF-0CDD-4ADB-AB42-32E6CA4EAFA2}"/>
            </a:ext>
          </a:extLst>
        </xdr:cNvPr>
        <xdr:cNvSpPr txBox="1">
          <a:spLocks noChangeArrowheads="1"/>
        </xdr:cNvSpPr>
      </xdr:nvSpPr>
      <xdr:spPr bwMode="auto">
        <a:xfrm>
          <a:off x="0" y="773908"/>
          <a:ext cx="6007893" cy="73818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mn-lt"/>
              <a:cs typeface="Calibri"/>
            </a:rPr>
            <a:t>The current hill name is given, with spellings from the latest OS maps. It is taken from the Database of British and Irish Hills (DoBIH). Superseded names are given in the Comments column.</a:t>
          </a:r>
        </a:p>
      </xdr:txBody>
    </xdr:sp>
    <xdr:clientData/>
  </xdr:twoCellAnchor>
  <xdr:twoCellAnchor>
    <xdr:from>
      <xdr:col>0</xdr:col>
      <xdr:colOff>0</xdr:colOff>
      <xdr:row>101</xdr:row>
      <xdr:rowOff>142876</xdr:rowOff>
    </xdr:from>
    <xdr:to>
      <xdr:col>9</xdr:col>
      <xdr:colOff>559594</xdr:colOff>
      <xdr:row>107</xdr:row>
      <xdr:rowOff>83345</xdr:rowOff>
    </xdr:to>
    <xdr:sp macro="" textlink="">
      <xdr:nvSpPr>
        <xdr:cNvPr id="8" name="TextBox 4">
          <a:extLst>
            <a:ext uri="{FF2B5EF4-FFF2-40B4-BE49-F238E27FC236}">
              <a16:creationId xmlns:a16="http://schemas.microsoft.com/office/drawing/2014/main" id="{1046091B-D5A0-4CA0-92F5-C578C36813FC}"/>
            </a:ext>
          </a:extLst>
        </xdr:cNvPr>
        <xdr:cNvSpPr txBox="1">
          <a:spLocks noChangeArrowheads="1"/>
        </xdr:cNvSpPr>
      </xdr:nvSpPr>
      <xdr:spPr bwMode="auto">
        <a:xfrm>
          <a:off x="0" y="17287876"/>
          <a:ext cx="6024563" cy="94059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mn-lt"/>
              <a:ea typeface="+mn-ea"/>
              <a:cs typeface="+mn-cs"/>
            </a:rPr>
            <a:t>Heights are taken from the Database of British and Irish Hills. Decimal heights are mostly from GNSS surveys; where no differential GPS instrument is shown in the Survey field they are from LIDAR data. Additional DoBIH data can be accessed from the links in the Hill Bagging column.</a:t>
          </a:r>
        </a:p>
      </xdr:txBody>
    </xdr:sp>
    <xdr:clientData/>
  </xdr:twoCellAnchor>
  <xdr:twoCellAnchor>
    <xdr:from>
      <xdr:col>0</xdr:col>
      <xdr:colOff>0</xdr:colOff>
      <xdr:row>110</xdr:row>
      <xdr:rowOff>95252</xdr:rowOff>
    </xdr:from>
    <xdr:to>
      <xdr:col>9</xdr:col>
      <xdr:colOff>559594</xdr:colOff>
      <xdr:row>114</xdr:row>
      <xdr:rowOff>154783</xdr:rowOff>
    </xdr:to>
    <xdr:sp macro="" textlink="">
      <xdr:nvSpPr>
        <xdr:cNvPr id="9" name="TextBox 4">
          <a:extLst>
            <a:ext uri="{FF2B5EF4-FFF2-40B4-BE49-F238E27FC236}">
              <a16:creationId xmlns:a16="http://schemas.microsoft.com/office/drawing/2014/main" id="{3913BFD0-8F17-402D-8597-CEA6E3400446}"/>
            </a:ext>
          </a:extLst>
        </xdr:cNvPr>
        <xdr:cNvSpPr txBox="1">
          <a:spLocks noChangeArrowheads="1"/>
        </xdr:cNvSpPr>
      </xdr:nvSpPr>
      <xdr:spPr bwMode="auto">
        <a:xfrm>
          <a:off x="0" y="19002377"/>
          <a:ext cx="6024563" cy="7262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mn-lt"/>
              <a:ea typeface="+mn-ea"/>
              <a:cs typeface="+mn-cs"/>
            </a:rPr>
            <a:t>Separate worksheets are given for a few hills where the intended location is unclear or the explanation of historical changes requires more detail than can be given in the Comments column. They are hyperlinked to the hill name.</a:t>
          </a:r>
        </a:p>
      </xdr:txBody>
    </xdr:sp>
    <xdr:clientData/>
  </xdr:twoCellAnchor>
  <xdr:twoCellAnchor>
    <xdr:from>
      <xdr:col>0</xdr:col>
      <xdr:colOff>0</xdr:colOff>
      <xdr:row>117</xdr:row>
      <xdr:rowOff>166685</xdr:rowOff>
    </xdr:from>
    <xdr:to>
      <xdr:col>9</xdr:col>
      <xdr:colOff>559594</xdr:colOff>
      <xdr:row>140</xdr:row>
      <xdr:rowOff>130968</xdr:rowOff>
    </xdr:to>
    <xdr:sp macro="" textlink="">
      <xdr:nvSpPr>
        <xdr:cNvPr id="10" name="TextBox 4">
          <a:extLst>
            <a:ext uri="{FF2B5EF4-FFF2-40B4-BE49-F238E27FC236}">
              <a16:creationId xmlns:a16="http://schemas.microsoft.com/office/drawing/2014/main" id="{FF2D791C-5F53-4F2B-A0B8-AB4312BF8472}"/>
            </a:ext>
          </a:extLst>
        </xdr:cNvPr>
        <xdr:cNvSpPr txBox="1">
          <a:spLocks noChangeArrowheads="1"/>
        </xdr:cNvSpPr>
      </xdr:nvSpPr>
      <xdr:spPr bwMode="auto">
        <a:xfrm>
          <a:off x="0" y="20169185"/>
          <a:ext cx="6024563" cy="379809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0" anchor="t" upright="1"/>
        <a:lstStyle/>
        <a:p>
          <a:pPr algn="l" rtl="0">
            <a:defRPr sz="1000"/>
          </a:pPr>
          <a:r>
            <a:rPr lang="en-GB" sz="1300" b="0" i="0" u="none" strike="noStrike" baseline="0">
              <a:solidFill>
                <a:srgbClr val="000000"/>
              </a:solidFill>
              <a:latin typeface="+mn-lt"/>
              <a:ea typeface="+mn-ea"/>
              <a:cs typeface="+mn-cs"/>
            </a:rPr>
            <a:t>The data are taken from the Database of British and Irish Hills (DoBIH), of which we are founding editors. Many tops have heights surveyed to decimal precision by GNSS techniques. Some were provided by the DoBIH's survey team, G&amp;J Surveys, whose survey reports can be read on www.hill-bagging.co.uk. Many more were kindly supplied by Alan Dawson. His reports are gradually being uploaded to the Pedantic Press website, http://pedantic.org.uk . For hills lacking a GNSS survey, 10-figure grid references are from ground measurements on handheld GPS instruments, and are in many cases the mean of several independent measurements. We are grateful to all those who have contributed.</a:t>
          </a:r>
        </a:p>
        <a:p>
          <a:pPr algn="l" rtl="0">
            <a:defRPr sz="1000"/>
          </a:pPr>
          <a:endParaRPr lang="en-GB" sz="1300" b="0" i="0" u="none" strike="noStrike" baseline="0">
            <a:solidFill>
              <a:srgbClr val="000000"/>
            </a:solidFill>
            <a:latin typeface="+mn-lt"/>
            <a:ea typeface="+mn-ea"/>
            <a:cs typeface="+mn-cs"/>
          </a:endParaRPr>
        </a:p>
        <a:p>
          <a:pPr algn="l" rtl="0">
            <a:defRPr sz="1000"/>
          </a:pPr>
          <a:r>
            <a:rPr lang="en-GB" sz="1300" b="0" i="0" u="none" strike="noStrike" baseline="0">
              <a:solidFill>
                <a:srgbClr val="000000"/>
              </a:solidFill>
              <a:latin typeface="+mn-lt"/>
              <a:ea typeface="+mn-ea"/>
              <a:cs typeface="+mn-cs"/>
            </a:rPr>
            <a:t>Extracts of historic 1",  6", 1:25,000 and 1:10,000 maps in the detail worksheets are from the National Library of Scotland website. These maps were consulted whenever the intended summit was uncertain.</a:t>
          </a:r>
        </a:p>
        <a:p>
          <a:pPr algn="l" rtl="0">
            <a:defRPr sz="1000"/>
          </a:pPr>
          <a:endParaRPr lang="en-GB" sz="1300" b="0" i="0" u="none" strike="noStrike" baseline="0">
            <a:solidFill>
              <a:srgbClr val="000000"/>
            </a:solidFill>
            <a:latin typeface="+mn-lt"/>
            <a:ea typeface="+mn-ea"/>
            <a:cs typeface="+mn-cs"/>
          </a:endParaRPr>
        </a:p>
        <a:p>
          <a:pPr algn="l" rtl="0">
            <a:defRPr sz="1000"/>
          </a:pPr>
          <a:r>
            <a:rPr lang="en-GB" sz="1300" b="0" i="0" u="none" strike="noStrike" baseline="0">
              <a:solidFill>
                <a:srgbClr val="000000"/>
              </a:solidFill>
              <a:latin typeface="+mn-lt"/>
              <a:ea typeface="+mn-ea"/>
              <a:cs typeface="+mn-cs"/>
            </a:rPr>
            <a:t>Extracts from current 1:50k and 1:25k mapping are Crown Copyright Ordnance Survey.</a:t>
          </a:r>
        </a:p>
        <a:p>
          <a:pPr algn="l" rtl="0">
            <a:defRPr sz="1000"/>
          </a:pPr>
          <a:endParaRPr lang="en-GB" sz="1300" b="0" i="0" u="none" strike="noStrike" baseline="0">
            <a:solidFill>
              <a:srgbClr val="000000"/>
            </a:solidFill>
            <a:latin typeface="+mn-lt"/>
            <a:ea typeface="+mn-ea"/>
            <a:cs typeface="+mn-cs"/>
          </a:endParaRPr>
        </a:p>
        <a:p>
          <a:pPr algn="l" rtl="0">
            <a:defRPr sz="1000"/>
          </a:pPr>
          <a:r>
            <a:rPr lang="en-GB" sz="1300" b="0" i="0" u="none" strike="noStrike" baseline="0">
              <a:solidFill>
                <a:srgbClr val="000000"/>
              </a:solidFill>
              <a:latin typeface="+mn-lt"/>
              <a:ea typeface="+mn-ea"/>
              <a:cs typeface="+mn-cs"/>
            </a:rPr>
            <a:t>For queries and comments please email Chris Crocker using the link on the home page of www.hills-database.co.uk </a:t>
          </a:r>
          <a:br>
            <a:rPr lang="en-GB" sz="1300" b="0" i="0" u="none" strike="noStrike" baseline="0">
              <a:solidFill>
                <a:srgbClr val="000000"/>
              </a:solidFill>
              <a:latin typeface="+mn-lt"/>
              <a:ea typeface="+mn-ea"/>
              <a:cs typeface="+mn-cs"/>
            </a:rPr>
          </a:br>
          <a:endParaRPr lang="en-GB" sz="1300" b="0" i="0" u="none" strike="noStrike" baseline="0">
            <a:solidFill>
              <a:srgbClr val="000000"/>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16</xdr:row>
      <xdr:rowOff>102394</xdr:rowOff>
    </xdr:from>
    <xdr:to>
      <xdr:col>20</xdr:col>
      <xdr:colOff>243242</xdr:colOff>
      <xdr:row>51</xdr:row>
      <xdr:rowOff>107156</xdr:rowOff>
    </xdr:to>
    <xdr:pic>
      <xdr:nvPicPr>
        <xdr:cNvPr id="3087" name="Picture 1">
          <a:extLst>
            <a:ext uri="{FF2B5EF4-FFF2-40B4-BE49-F238E27FC236}">
              <a16:creationId xmlns:a16="http://schemas.microsoft.com/office/drawing/2014/main" id="{00000000-0008-0000-0300-00000F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947988"/>
          <a:ext cx="12359042" cy="583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47626</xdr:colOff>
      <xdr:row>2</xdr:row>
      <xdr:rowOff>19050</xdr:rowOff>
    </xdr:from>
    <xdr:to>
      <xdr:col>8</xdr:col>
      <xdr:colOff>595312</xdr:colOff>
      <xdr:row>11</xdr:row>
      <xdr:rowOff>59531</xdr:rowOff>
    </xdr:to>
    <xdr:sp macro="" textlink="">
      <xdr:nvSpPr>
        <xdr:cNvPr id="4189" name="TextBox 2">
          <a:extLst>
            <a:ext uri="{FF2B5EF4-FFF2-40B4-BE49-F238E27FC236}">
              <a16:creationId xmlns:a16="http://schemas.microsoft.com/office/drawing/2014/main" id="{00000000-0008-0000-0300-00005D100000}"/>
            </a:ext>
          </a:extLst>
        </xdr:cNvPr>
        <xdr:cNvSpPr txBox="1">
          <a:spLocks noChangeArrowheads="1"/>
        </xdr:cNvSpPr>
      </xdr:nvSpPr>
      <xdr:spPr bwMode="auto">
        <a:xfrm>
          <a:off x="47626" y="447675"/>
          <a:ext cx="5405436" cy="1540669"/>
        </a:xfrm>
        <a:prstGeom prst="rect">
          <a:avLst/>
        </a:prstGeom>
        <a:solidFill>
          <a:srgbClr val="FFFFCC"/>
        </a:solidFill>
        <a:ln>
          <a:noFill/>
        </a:ln>
      </xdr:spPr>
      <xdr:txBody>
        <a:bodyPr vertOverflow="clip" wrap="square" lIns="27432" tIns="27432" rIns="0" bIns="0" anchor="t" upright="1"/>
        <a:lstStyle/>
        <a:p>
          <a:pPr marL="0" indent="0" algn="l" rtl="0">
            <a:lnSpc>
              <a:spcPct val="100000"/>
            </a:lnSpc>
            <a:defRPr sz="1000"/>
          </a:pPr>
          <a:r>
            <a:rPr lang="en-GB" sz="1200" b="0" i="0" u="none" strike="noStrike" baseline="0">
              <a:solidFill>
                <a:srgbClr val="000000"/>
              </a:solidFill>
              <a:latin typeface="Arial" panose="020B0604020202020204" pitchFamily="34" charset="0"/>
              <a:ea typeface="+mn-ea"/>
              <a:cs typeface="Arial" panose="020B0604020202020204" pitchFamily="34" charset="0"/>
            </a:rPr>
            <a:t>The original levelling survey shows a triangulation station at 2446ft (746m) and a 2455ft (748m) spot about 400m to the south-west (spotted 749m on the Harvey map). The latter position was recognised as the New Donald in the TACit Press booklet (1995). The 2015 SMC guidebook retained the trig point while recommending that walkers also visit the southern summit. However, a survey for the SMC has confirmed that the south-west top is indeed the higher, a result validated by Ordnance Survey. Future SMC publicatons will reflect this and give the south-west top as the Donald.</a:t>
          </a:r>
        </a:p>
        <a:p>
          <a:pPr algn="l" rtl="0">
            <a:lnSpc>
              <a:spcPts val="1200"/>
            </a:lnSpc>
            <a:defRPr sz="1000"/>
          </a:pPr>
          <a:endParaRPr lang="en-GB" sz="1200" b="0" i="0" u="none" strike="noStrike" baseline="0">
            <a:solidFill>
              <a:srgbClr val="000000"/>
            </a:solidFill>
            <a:latin typeface="Arial" panose="020B0604020202020204" pitchFamily="34" charset="0"/>
            <a:ea typeface="+mn-ea"/>
            <a:cs typeface="Arial" panose="020B0604020202020204" pitchFamily="34" charset="0"/>
          </a:endParaRPr>
        </a:p>
        <a:p>
          <a:pPr algn="l" rtl="0">
            <a:lnSpc>
              <a:spcPts val="1200"/>
            </a:lnSpc>
            <a:defRPr sz="1000"/>
          </a:pPr>
          <a:endParaRPr lang="en-GB" sz="1100" b="0" i="0" u="none" strike="noStrike" baseline="0">
            <a:solidFill>
              <a:srgbClr val="000000"/>
            </a:solidFill>
            <a:latin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2</xdr:row>
      <xdr:rowOff>9525</xdr:rowOff>
    </xdr:from>
    <xdr:to>
      <xdr:col>7</xdr:col>
      <xdr:colOff>590550</xdr:colOff>
      <xdr:row>7</xdr:row>
      <xdr:rowOff>142874</xdr:rowOff>
    </xdr:to>
    <xdr:sp macro="" textlink="">
      <xdr:nvSpPr>
        <xdr:cNvPr id="7170" name="TextBox 2">
          <a:extLst>
            <a:ext uri="{FF2B5EF4-FFF2-40B4-BE49-F238E27FC236}">
              <a16:creationId xmlns:a16="http://schemas.microsoft.com/office/drawing/2014/main" id="{00000000-0008-0000-0500-0000021C0000}"/>
            </a:ext>
          </a:extLst>
        </xdr:cNvPr>
        <xdr:cNvSpPr txBox="1">
          <a:spLocks noChangeArrowheads="1"/>
        </xdr:cNvSpPr>
      </xdr:nvSpPr>
      <xdr:spPr bwMode="auto">
        <a:xfrm>
          <a:off x="57150" y="461963"/>
          <a:ext cx="4783931" cy="1085849"/>
        </a:xfrm>
        <a:prstGeom prst="rect">
          <a:avLst/>
        </a:prstGeom>
        <a:solidFill>
          <a:srgbClr val="FFFFCC"/>
        </a:solidFill>
        <a:ln>
          <a:noFill/>
        </a:ln>
      </xdr:spPr>
      <xdr:txBody>
        <a:bodyPr vertOverflow="clip" wrap="square" lIns="27432" tIns="27432" rIns="0" bIns="0" anchor="t" upright="1"/>
        <a:lstStyle/>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original 1856 levelling survey gives benchmarks at or near the northern and southern summits. The northern summit is 7.2ft higher and is the 1974 top. The southern summit is the 1981–2015 top. Both heights are unchanged in the 1898 revision. The current 1:25,000 and 1:10,000 maps give 663m air heights for both summits.</a:t>
          </a:r>
        </a:p>
      </xdr:txBody>
    </xdr:sp>
    <xdr:clientData/>
  </xdr:twoCellAnchor>
  <xdr:twoCellAnchor editAs="oneCell">
    <xdr:from>
      <xdr:col>8</xdr:col>
      <xdr:colOff>59531</xdr:colOff>
      <xdr:row>11</xdr:row>
      <xdr:rowOff>0</xdr:rowOff>
    </xdr:from>
    <xdr:to>
      <xdr:col>14</xdr:col>
      <xdr:colOff>397170</xdr:colOff>
      <xdr:row>45</xdr:row>
      <xdr:rowOff>72999</xdr:rowOff>
    </xdr:to>
    <xdr:pic>
      <xdr:nvPicPr>
        <xdr:cNvPr id="3" name="Picture 2">
          <a:extLst>
            <a:ext uri="{FF2B5EF4-FFF2-40B4-BE49-F238E27FC236}">
              <a16:creationId xmlns:a16="http://schemas.microsoft.com/office/drawing/2014/main" id="{81CC418E-D94D-43EB-AE45-A0AAC12713E1}"/>
            </a:ext>
          </a:extLst>
        </xdr:cNvPr>
        <xdr:cNvPicPr>
          <a:picLocks noChangeAspect="1"/>
        </xdr:cNvPicPr>
      </xdr:nvPicPr>
      <xdr:blipFill>
        <a:blip xmlns:r="http://schemas.openxmlformats.org/officeDocument/2006/relationships" r:embed="rId1"/>
        <a:stretch>
          <a:fillRect/>
        </a:stretch>
      </xdr:blipFill>
      <xdr:spPr>
        <a:xfrm>
          <a:off x="4917281" y="2178844"/>
          <a:ext cx="3980952" cy="6561905"/>
        </a:xfrm>
        <a:prstGeom prst="rect">
          <a:avLst/>
        </a:prstGeom>
      </xdr:spPr>
    </xdr:pic>
    <xdr:clientData/>
  </xdr:twoCellAnchor>
  <xdr:twoCellAnchor editAs="oneCell">
    <xdr:from>
      <xdr:col>0</xdr:col>
      <xdr:colOff>0</xdr:colOff>
      <xdr:row>11</xdr:row>
      <xdr:rowOff>0</xdr:rowOff>
    </xdr:from>
    <xdr:to>
      <xdr:col>7</xdr:col>
      <xdr:colOff>216136</xdr:colOff>
      <xdr:row>50</xdr:row>
      <xdr:rowOff>120499</xdr:rowOff>
    </xdr:to>
    <xdr:pic>
      <xdr:nvPicPr>
        <xdr:cNvPr id="4" name="Picture 3">
          <a:extLst>
            <a:ext uri="{FF2B5EF4-FFF2-40B4-BE49-F238E27FC236}">
              <a16:creationId xmlns:a16="http://schemas.microsoft.com/office/drawing/2014/main" id="{294F4C0F-E297-4C5A-8D22-008A2B9CF500}"/>
            </a:ext>
          </a:extLst>
        </xdr:cNvPr>
        <xdr:cNvPicPr>
          <a:picLocks noChangeAspect="1"/>
        </xdr:cNvPicPr>
      </xdr:nvPicPr>
      <xdr:blipFill>
        <a:blip xmlns:r="http://schemas.openxmlformats.org/officeDocument/2006/relationships" r:embed="rId2"/>
        <a:stretch>
          <a:fillRect/>
        </a:stretch>
      </xdr:blipFill>
      <xdr:spPr>
        <a:xfrm>
          <a:off x="0" y="2178844"/>
          <a:ext cx="4466667" cy="7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xdr:row>
      <xdr:rowOff>9523</xdr:rowOff>
    </xdr:from>
    <xdr:to>
      <xdr:col>8</xdr:col>
      <xdr:colOff>595312</xdr:colOff>
      <xdr:row>25</xdr:row>
      <xdr:rowOff>83343</xdr:rowOff>
    </xdr:to>
    <xdr:sp macro="" textlink="">
      <xdr:nvSpPr>
        <xdr:cNvPr id="5210" name="TextBox 2">
          <a:extLst>
            <a:ext uri="{FF2B5EF4-FFF2-40B4-BE49-F238E27FC236}">
              <a16:creationId xmlns:a16="http://schemas.microsoft.com/office/drawing/2014/main" id="{00000000-0008-0000-0400-00005A140000}"/>
            </a:ext>
          </a:extLst>
        </xdr:cNvPr>
        <xdr:cNvSpPr txBox="1">
          <a:spLocks noChangeArrowheads="1"/>
        </xdr:cNvSpPr>
      </xdr:nvSpPr>
      <xdr:spPr bwMode="auto">
        <a:xfrm>
          <a:off x="28575" y="461961"/>
          <a:ext cx="5424487" cy="4455320"/>
        </a:xfrm>
        <a:prstGeom prst="rect">
          <a:avLst/>
        </a:prstGeom>
        <a:solidFill>
          <a:srgbClr val="FFFFCC"/>
        </a:solidFill>
        <a:ln>
          <a:noFill/>
        </a:ln>
      </xdr:spPr>
      <xdr:txBody>
        <a:bodyPr vertOverflow="clip" wrap="square" lIns="27432" tIns="27432" rIns="0" bIns="0" anchor="t" upright="1"/>
        <a:lstStyle/>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There are two summits 135m apart. The earliest 6" map gives a 2624.5' trig approximately at the N top and a 2625.2' trig at the S top. Later 6" maps (1900 and 1909) give only the northern trig with a 2625' height.</a:t>
          </a:r>
        </a:p>
        <a:p>
          <a:pPr algn="l" rtl="0">
            <a:defRPr sz="1000"/>
          </a:pPr>
          <a:br>
            <a:rPr lang="en-GB" sz="1200" b="0" i="0" u="none" strike="noStrike" baseline="0">
              <a:solidFill>
                <a:srgbClr val="000000"/>
              </a:solidFill>
              <a:latin typeface="Arial" panose="020B0604020202020204" pitchFamily="34" charset="0"/>
              <a:cs typeface="Arial" panose="020B0604020202020204" pitchFamily="34" charset="0"/>
            </a:rPr>
          </a:br>
          <a:r>
            <a:rPr lang="en-GB" sz="1200" b="0" i="0" u="none" strike="noStrike" baseline="0">
              <a:solidFill>
                <a:srgbClr val="000000"/>
              </a:solidFill>
              <a:latin typeface="Arial" panose="020B0604020202020204" pitchFamily="34" charset="0"/>
              <a:cs typeface="Arial" panose="020B0604020202020204" pitchFamily="34" charset="0"/>
            </a:rPr>
            <a:t>The 1-inch Seventh Series map gives 2625' at the S top (NT167176). Current 1:50,000 and 1:10,000 maps give this summit with a height of 801m. The 1:25,000 map gives two 800m contour rings but no spot heights.</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1953 Tables give the summit description "Two turf circles, one with post, one with rain gauge, on W. side fence". Inspection of the 6-inch maps, see below, shows this to refer to the N top.</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grid reference given in the 1</a:t>
          </a:r>
          <a:r>
            <a:rPr lang="en-GB" sz="1200" b="0" i="0" baseline="0">
              <a:effectLst/>
              <a:latin typeface="Arial" panose="020B0604020202020204" pitchFamily="34" charset="0"/>
              <a:ea typeface="+mn-ea"/>
              <a:cs typeface="Arial" panose="020B0604020202020204" pitchFamily="34" charset="0"/>
            </a:rPr>
            <a:t>974–1990 </a:t>
          </a:r>
          <a:r>
            <a:rPr lang="en-GB" sz="1200" b="0" i="0" u="none" strike="noStrike" baseline="0">
              <a:solidFill>
                <a:srgbClr val="000000"/>
              </a:solidFill>
              <a:latin typeface="Arial" panose="020B0604020202020204" pitchFamily="34" charset="0"/>
              <a:cs typeface="Arial" panose="020B0604020202020204" pitchFamily="34" charset="0"/>
            </a:rPr>
            <a:t>Tables is for the S Top, although the 1974 Tables reproduce the summit description from 1953.</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1997 Tables give the N top. As the 1:50,000 map continued to give the S top and the 1</a:t>
          </a:r>
          <a:r>
            <a:rPr lang="en-GB" sz="1200" b="0" i="0" baseline="0">
              <a:effectLst/>
              <a:latin typeface="Arial" panose="020B0604020202020204" pitchFamily="34" charset="0"/>
              <a:ea typeface="+mn-ea"/>
              <a:cs typeface="Arial" panose="020B0604020202020204" pitchFamily="34" charset="0"/>
            </a:rPr>
            <a:t>954 1:25,000 map shows a single large contour with no spot heights, the only map that might have driven the relocation would be t</a:t>
          </a:r>
          <a:r>
            <a:rPr lang="en-GB" sz="1200" b="0" i="0" u="none" strike="noStrike" baseline="0">
              <a:solidFill>
                <a:srgbClr val="000000"/>
              </a:solidFill>
              <a:latin typeface="Arial" panose="020B0604020202020204" pitchFamily="34" charset="0"/>
              <a:cs typeface="Arial" panose="020B0604020202020204" pitchFamily="34" charset="0"/>
            </a:rPr>
            <a:t>he 1965 1:10,000 map, which gives a 2625' spot at the N top (NT166177). However this map would have been available to the editors of the 1974 Tables, who used early 1:10,000 maps for some of the data for the Munros.</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2015 position reverts to the S top (NT 1670 1761). A GNSS survey by Alan Dawson has shown this summit to be 0.3m lower than the N top.</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10</xdr:col>
      <xdr:colOff>595312</xdr:colOff>
      <xdr:row>28</xdr:row>
      <xdr:rowOff>166687</xdr:rowOff>
    </xdr:from>
    <xdr:to>
      <xdr:col>17</xdr:col>
      <xdr:colOff>249543</xdr:colOff>
      <xdr:row>44</xdr:row>
      <xdr:rowOff>109163</xdr:rowOff>
    </xdr:to>
    <xdr:pic>
      <xdr:nvPicPr>
        <xdr:cNvPr id="2" name="Picture 1">
          <a:extLst>
            <a:ext uri="{FF2B5EF4-FFF2-40B4-BE49-F238E27FC236}">
              <a16:creationId xmlns:a16="http://schemas.microsoft.com/office/drawing/2014/main" id="{7DEFE6C1-5D1D-4A2C-8773-F2F81660FA9F}"/>
            </a:ext>
          </a:extLst>
        </xdr:cNvPr>
        <xdr:cNvPicPr>
          <a:picLocks noChangeAspect="1"/>
        </xdr:cNvPicPr>
      </xdr:nvPicPr>
      <xdr:blipFill>
        <a:blip xmlns:r="http://schemas.openxmlformats.org/officeDocument/2006/relationships" r:embed="rId1"/>
        <a:stretch>
          <a:fillRect/>
        </a:stretch>
      </xdr:blipFill>
      <xdr:spPr>
        <a:xfrm>
          <a:off x="6667500" y="2726531"/>
          <a:ext cx="3904762" cy="2990476"/>
        </a:xfrm>
        <a:prstGeom prst="rect">
          <a:avLst/>
        </a:prstGeom>
      </xdr:spPr>
    </xdr:pic>
    <xdr:clientData/>
  </xdr:twoCellAnchor>
  <xdr:twoCellAnchor editAs="oneCell">
    <xdr:from>
      <xdr:col>0</xdr:col>
      <xdr:colOff>0</xdr:colOff>
      <xdr:row>28</xdr:row>
      <xdr:rowOff>142874</xdr:rowOff>
    </xdr:from>
    <xdr:to>
      <xdr:col>10</xdr:col>
      <xdr:colOff>232574</xdr:colOff>
      <xdr:row>45</xdr:row>
      <xdr:rowOff>123422</xdr:rowOff>
    </xdr:to>
    <xdr:pic>
      <xdr:nvPicPr>
        <xdr:cNvPr id="3" name="Picture 2">
          <a:extLst>
            <a:ext uri="{FF2B5EF4-FFF2-40B4-BE49-F238E27FC236}">
              <a16:creationId xmlns:a16="http://schemas.microsoft.com/office/drawing/2014/main" id="{5BA60661-4E3C-4C99-A79E-7EE01FD9A767}"/>
            </a:ext>
          </a:extLst>
        </xdr:cNvPr>
        <xdr:cNvPicPr>
          <a:picLocks noChangeAspect="1"/>
        </xdr:cNvPicPr>
      </xdr:nvPicPr>
      <xdr:blipFill>
        <a:blip xmlns:r="http://schemas.openxmlformats.org/officeDocument/2006/relationships" r:embed="rId2"/>
        <a:stretch>
          <a:fillRect/>
        </a:stretch>
      </xdr:blipFill>
      <xdr:spPr>
        <a:xfrm>
          <a:off x="0" y="2702718"/>
          <a:ext cx="6304762" cy="3219048"/>
        </a:xfrm>
        <a:prstGeom prst="rect">
          <a:avLst/>
        </a:prstGeom>
      </xdr:spPr>
    </xdr:pic>
    <xdr:clientData/>
  </xdr:twoCellAnchor>
  <xdr:twoCellAnchor editAs="oneCell">
    <xdr:from>
      <xdr:col>6</xdr:col>
      <xdr:colOff>11907</xdr:colOff>
      <xdr:row>48</xdr:row>
      <xdr:rowOff>119062</xdr:rowOff>
    </xdr:from>
    <xdr:to>
      <xdr:col>11</xdr:col>
      <xdr:colOff>347243</xdr:colOff>
      <xdr:row>74</xdr:row>
      <xdr:rowOff>185110</xdr:rowOff>
    </xdr:to>
    <xdr:pic>
      <xdr:nvPicPr>
        <xdr:cNvPr id="4" name="Picture 3">
          <a:extLst>
            <a:ext uri="{FF2B5EF4-FFF2-40B4-BE49-F238E27FC236}">
              <a16:creationId xmlns:a16="http://schemas.microsoft.com/office/drawing/2014/main" id="{8DF635F1-D51D-4002-B9A9-888A78BB1C65}"/>
            </a:ext>
          </a:extLst>
        </xdr:cNvPr>
        <xdr:cNvPicPr>
          <a:picLocks noChangeAspect="1"/>
        </xdr:cNvPicPr>
      </xdr:nvPicPr>
      <xdr:blipFill>
        <a:blip xmlns:r="http://schemas.openxmlformats.org/officeDocument/2006/relationships" r:embed="rId3"/>
        <a:stretch>
          <a:fillRect/>
        </a:stretch>
      </xdr:blipFill>
      <xdr:spPr>
        <a:xfrm>
          <a:off x="3655220" y="7643812"/>
          <a:ext cx="3371429" cy="5019048"/>
        </a:xfrm>
        <a:prstGeom prst="rect">
          <a:avLst/>
        </a:prstGeom>
      </xdr:spPr>
    </xdr:pic>
    <xdr:clientData/>
  </xdr:twoCellAnchor>
  <xdr:twoCellAnchor editAs="oneCell">
    <xdr:from>
      <xdr:col>0</xdr:col>
      <xdr:colOff>0</xdr:colOff>
      <xdr:row>48</xdr:row>
      <xdr:rowOff>142876</xdr:rowOff>
    </xdr:from>
    <xdr:to>
      <xdr:col>4</xdr:col>
      <xdr:colOff>361601</xdr:colOff>
      <xdr:row>69</xdr:row>
      <xdr:rowOff>18566</xdr:rowOff>
    </xdr:to>
    <xdr:pic>
      <xdr:nvPicPr>
        <xdr:cNvPr id="6" name="Picture 5">
          <a:extLst>
            <a:ext uri="{FF2B5EF4-FFF2-40B4-BE49-F238E27FC236}">
              <a16:creationId xmlns:a16="http://schemas.microsoft.com/office/drawing/2014/main" id="{F3677D48-66B4-48F0-8D91-043A06AB13FE}"/>
            </a:ext>
          </a:extLst>
        </xdr:cNvPr>
        <xdr:cNvPicPr>
          <a:picLocks noChangeAspect="1"/>
        </xdr:cNvPicPr>
      </xdr:nvPicPr>
      <xdr:blipFill>
        <a:blip xmlns:r="http://schemas.openxmlformats.org/officeDocument/2006/relationships" r:embed="rId4"/>
        <a:stretch>
          <a:fillRect/>
        </a:stretch>
      </xdr:blipFill>
      <xdr:spPr>
        <a:xfrm>
          <a:off x="0" y="7667626"/>
          <a:ext cx="2790476" cy="3876190"/>
        </a:xfrm>
        <a:prstGeom prst="rect">
          <a:avLst/>
        </a:prstGeom>
      </xdr:spPr>
    </xdr:pic>
    <xdr:clientData/>
  </xdr:twoCellAnchor>
  <xdr:twoCellAnchor editAs="oneCell">
    <xdr:from>
      <xdr:col>12</xdr:col>
      <xdr:colOff>607218</xdr:colOff>
      <xdr:row>48</xdr:row>
      <xdr:rowOff>190499</xdr:rowOff>
    </xdr:from>
    <xdr:to>
      <xdr:col>18</xdr:col>
      <xdr:colOff>154781</xdr:colOff>
      <xdr:row>73</xdr:row>
      <xdr:rowOff>37042</xdr:rowOff>
    </xdr:to>
    <xdr:pic>
      <xdr:nvPicPr>
        <xdr:cNvPr id="7" name="Picture 6">
          <a:extLst>
            <a:ext uri="{FF2B5EF4-FFF2-40B4-BE49-F238E27FC236}">
              <a16:creationId xmlns:a16="http://schemas.microsoft.com/office/drawing/2014/main" id="{1FC0F11C-F8B8-4539-BB33-3D0D2A7D1870}"/>
            </a:ext>
          </a:extLst>
        </xdr:cNvPr>
        <xdr:cNvPicPr>
          <a:picLocks noChangeAspect="1"/>
        </xdr:cNvPicPr>
      </xdr:nvPicPr>
      <xdr:blipFill>
        <a:blip xmlns:r="http://schemas.openxmlformats.org/officeDocument/2006/relationships" r:embed="rId5"/>
        <a:stretch>
          <a:fillRect/>
        </a:stretch>
      </xdr:blipFill>
      <xdr:spPr>
        <a:xfrm>
          <a:off x="7893843" y="7715249"/>
          <a:ext cx="3190876" cy="46090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2</xdr:row>
      <xdr:rowOff>9523</xdr:rowOff>
    </xdr:from>
    <xdr:to>
      <xdr:col>8</xdr:col>
      <xdr:colOff>595312</xdr:colOff>
      <xdr:row>19</xdr:row>
      <xdr:rowOff>107156</xdr:rowOff>
    </xdr:to>
    <xdr:sp macro="" textlink="">
      <xdr:nvSpPr>
        <xdr:cNvPr id="2" name="TextBox 2">
          <a:extLst>
            <a:ext uri="{FF2B5EF4-FFF2-40B4-BE49-F238E27FC236}">
              <a16:creationId xmlns:a16="http://schemas.microsoft.com/office/drawing/2014/main" id="{179BCBA5-5C40-436A-9410-75DE4B7FE027}"/>
            </a:ext>
          </a:extLst>
        </xdr:cNvPr>
        <xdr:cNvSpPr txBox="1">
          <a:spLocks noChangeArrowheads="1"/>
        </xdr:cNvSpPr>
      </xdr:nvSpPr>
      <xdr:spPr bwMode="auto">
        <a:xfrm>
          <a:off x="28575" y="461961"/>
          <a:ext cx="5424487" cy="3336133"/>
        </a:xfrm>
        <a:prstGeom prst="rect">
          <a:avLst/>
        </a:prstGeom>
        <a:solidFill>
          <a:srgbClr val="FFFFCC"/>
        </a:solidFill>
        <a:ln>
          <a:noFill/>
        </a:ln>
      </xdr:spPr>
      <xdr:txBody>
        <a:bodyPr vertOverflow="clip" wrap="square" lIns="27432" tIns="27432" rIns="0" bIns="0" anchor="t" upright="1"/>
        <a:lstStyle/>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There are two summits 210m apart, the NE being marked with a cairn. The earliest 6" map gives two 2390' spot heights at approximately these positions. The 1900 revision omits the SW spot but retains the nearby 2388' trig. The 1964 Seventh Series 1" map gives a 2389' spot at the SW summit. This was  transferred to the 1:50,000 map with a height of 728m.</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1953-1969 Tables give the NE top. The height is given as 2390' with the description "Top at dike, ½ m. NE from 2388 point". There is a footnote "A second point to N. and nearer the dike is nearly the same height".</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1974 Tables give a metric height of 728m and grid reference </a:t>
          </a:r>
          <a:r>
            <a:rPr lang="en-GB" sz="1200" b="0" i="0" u="none" strike="noStrike">
              <a:effectLst/>
              <a:latin typeface="Arial" panose="020B0604020202020204" pitchFamily="34" charset="0"/>
              <a:ea typeface="+mn-ea"/>
              <a:cs typeface="Arial" panose="020B0604020202020204" pitchFamily="34" charset="0"/>
            </a:rPr>
            <a:t>NT118114</a:t>
          </a:r>
          <a:r>
            <a:rPr lang="en-GB" sz="1200">
              <a:latin typeface="Arial" panose="020B0604020202020204" pitchFamily="34" charset="0"/>
              <a:cs typeface="Arial" panose="020B0604020202020204" pitchFamily="34" charset="0"/>
            </a:rPr>
            <a:t> </a:t>
          </a:r>
          <a:r>
            <a:rPr lang="en-GB" sz="1200" b="0" i="0" u="none" strike="noStrike" baseline="0">
              <a:solidFill>
                <a:srgbClr val="000000"/>
              </a:solidFill>
              <a:latin typeface="Arial" panose="020B0604020202020204" pitchFamily="34" charset="0"/>
              <a:cs typeface="Arial" panose="020B0604020202020204" pitchFamily="34" charset="0"/>
            </a:rPr>
            <a:t>for the SW top. However it retains the 1953 description of the summit. The same grid reference is given in the 1981-1990 Tables but 1984 and 1990 give a height of 730m indicating that it has been converted, almost certainly incorrectly, from an imperial height on a 1:25,000 Pathfinder map.</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The 1997 Tables revert to the NE top with a height of 729m taken from the later 1:25,000 map. This position is retained in 2015.</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6</xdr:col>
      <xdr:colOff>500061</xdr:colOff>
      <xdr:row>22</xdr:row>
      <xdr:rowOff>130968</xdr:rowOff>
    </xdr:from>
    <xdr:to>
      <xdr:col>11</xdr:col>
      <xdr:colOff>263968</xdr:colOff>
      <xdr:row>43</xdr:row>
      <xdr:rowOff>73325</xdr:rowOff>
    </xdr:to>
    <xdr:pic>
      <xdr:nvPicPr>
        <xdr:cNvPr id="10" name="Picture 9">
          <a:extLst>
            <a:ext uri="{FF2B5EF4-FFF2-40B4-BE49-F238E27FC236}">
              <a16:creationId xmlns:a16="http://schemas.microsoft.com/office/drawing/2014/main" id="{DBC31EA1-ABCF-4C9A-87CD-669B688F9AFE}"/>
            </a:ext>
          </a:extLst>
        </xdr:cNvPr>
        <xdr:cNvPicPr>
          <a:picLocks noChangeAspect="1"/>
        </xdr:cNvPicPr>
      </xdr:nvPicPr>
      <xdr:blipFill>
        <a:blip xmlns:r="http://schemas.openxmlformats.org/officeDocument/2006/relationships" r:embed="rId1"/>
        <a:stretch>
          <a:fillRect/>
        </a:stretch>
      </xdr:blipFill>
      <xdr:spPr>
        <a:xfrm>
          <a:off x="4143374" y="5750718"/>
          <a:ext cx="2800000" cy="3942857"/>
        </a:xfrm>
        <a:prstGeom prst="rect">
          <a:avLst/>
        </a:prstGeom>
      </xdr:spPr>
    </xdr:pic>
    <xdr:clientData/>
  </xdr:twoCellAnchor>
  <xdr:twoCellAnchor editAs="oneCell">
    <xdr:from>
      <xdr:col>0</xdr:col>
      <xdr:colOff>0</xdr:colOff>
      <xdr:row>22</xdr:row>
      <xdr:rowOff>71437</xdr:rowOff>
    </xdr:from>
    <xdr:to>
      <xdr:col>6</xdr:col>
      <xdr:colOff>518592</xdr:colOff>
      <xdr:row>50</xdr:row>
      <xdr:rowOff>4104</xdr:rowOff>
    </xdr:to>
    <xdr:pic>
      <xdr:nvPicPr>
        <xdr:cNvPr id="11" name="Picture 10">
          <a:extLst>
            <a:ext uri="{FF2B5EF4-FFF2-40B4-BE49-F238E27FC236}">
              <a16:creationId xmlns:a16="http://schemas.microsoft.com/office/drawing/2014/main" id="{AA54C5E8-DF02-450D-8935-B9B18F33CF65}"/>
            </a:ext>
          </a:extLst>
        </xdr:cNvPr>
        <xdr:cNvPicPr>
          <a:picLocks noChangeAspect="1"/>
        </xdr:cNvPicPr>
      </xdr:nvPicPr>
      <xdr:blipFill>
        <a:blip xmlns:r="http://schemas.openxmlformats.org/officeDocument/2006/relationships" r:embed="rId2"/>
        <a:stretch>
          <a:fillRect/>
        </a:stretch>
      </xdr:blipFill>
      <xdr:spPr>
        <a:xfrm>
          <a:off x="0" y="5691187"/>
          <a:ext cx="4161905" cy="5266667"/>
        </a:xfrm>
        <a:prstGeom prst="rect">
          <a:avLst/>
        </a:prstGeom>
      </xdr:spPr>
    </xdr:pic>
    <xdr:clientData/>
  </xdr:twoCellAnchor>
  <xdr:twoCellAnchor editAs="oneCell">
    <xdr:from>
      <xdr:col>12</xdr:col>
      <xdr:colOff>23817</xdr:colOff>
      <xdr:row>22</xdr:row>
      <xdr:rowOff>178594</xdr:rowOff>
    </xdr:from>
    <xdr:to>
      <xdr:col>17</xdr:col>
      <xdr:colOff>140104</xdr:colOff>
      <xdr:row>37</xdr:row>
      <xdr:rowOff>63951</xdr:rowOff>
    </xdr:to>
    <xdr:pic>
      <xdr:nvPicPr>
        <xdr:cNvPr id="15" name="Picture 14">
          <a:extLst>
            <a:ext uri="{FF2B5EF4-FFF2-40B4-BE49-F238E27FC236}">
              <a16:creationId xmlns:a16="http://schemas.microsoft.com/office/drawing/2014/main" id="{0A8E4ACA-BA3B-4288-856C-987268D285E0}"/>
            </a:ext>
          </a:extLst>
        </xdr:cNvPr>
        <xdr:cNvPicPr>
          <a:picLocks noChangeAspect="1"/>
        </xdr:cNvPicPr>
      </xdr:nvPicPr>
      <xdr:blipFill>
        <a:blip xmlns:r="http://schemas.openxmlformats.org/officeDocument/2006/relationships" r:embed="rId3"/>
        <a:stretch>
          <a:fillRect/>
        </a:stretch>
      </xdr:blipFill>
      <xdr:spPr>
        <a:xfrm>
          <a:off x="7310442" y="5798344"/>
          <a:ext cx="3152381" cy="2742857"/>
        </a:xfrm>
        <a:prstGeom prst="rect">
          <a:avLst/>
        </a:prstGeom>
      </xdr:spPr>
    </xdr:pic>
    <xdr:clientData/>
  </xdr:twoCellAnchor>
  <xdr:twoCellAnchor editAs="oneCell">
    <xdr:from>
      <xdr:col>17</xdr:col>
      <xdr:colOff>130974</xdr:colOff>
      <xdr:row>23</xdr:row>
      <xdr:rowOff>11907</xdr:rowOff>
    </xdr:from>
    <xdr:to>
      <xdr:col>19</xdr:col>
      <xdr:colOff>297489</xdr:colOff>
      <xdr:row>37</xdr:row>
      <xdr:rowOff>59193</xdr:rowOff>
    </xdr:to>
    <xdr:pic>
      <xdr:nvPicPr>
        <xdr:cNvPr id="16" name="Picture 15">
          <a:extLst>
            <a:ext uri="{FF2B5EF4-FFF2-40B4-BE49-F238E27FC236}">
              <a16:creationId xmlns:a16="http://schemas.microsoft.com/office/drawing/2014/main" id="{70B891A5-2FE4-428E-A804-A58FD1C89C6A}"/>
            </a:ext>
          </a:extLst>
        </xdr:cNvPr>
        <xdr:cNvPicPr>
          <a:picLocks noChangeAspect="1"/>
        </xdr:cNvPicPr>
      </xdr:nvPicPr>
      <xdr:blipFill>
        <a:blip xmlns:r="http://schemas.openxmlformats.org/officeDocument/2006/relationships" r:embed="rId4"/>
        <a:stretch>
          <a:fillRect/>
        </a:stretch>
      </xdr:blipFill>
      <xdr:spPr>
        <a:xfrm>
          <a:off x="10453693" y="5822157"/>
          <a:ext cx="1380952" cy="2714286"/>
        </a:xfrm>
        <a:prstGeom prst="rect">
          <a:avLst/>
        </a:prstGeom>
      </xdr:spPr>
    </xdr:pic>
    <xdr:clientData/>
  </xdr:twoCellAnchor>
  <xdr:twoCellAnchor editAs="oneCell">
    <xdr:from>
      <xdr:col>0</xdr:col>
      <xdr:colOff>0</xdr:colOff>
      <xdr:row>53</xdr:row>
      <xdr:rowOff>95252</xdr:rowOff>
    </xdr:from>
    <xdr:to>
      <xdr:col>4</xdr:col>
      <xdr:colOff>133030</xdr:colOff>
      <xdr:row>66</xdr:row>
      <xdr:rowOff>66371</xdr:rowOff>
    </xdr:to>
    <xdr:pic>
      <xdr:nvPicPr>
        <xdr:cNvPr id="17" name="Picture 16">
          <a:extLst>
            <a:ext uri="{FF2B5EF4-FFF2-40B4-BE49-F238E27FC236}">
              <a16:creationId xmlns:a16="http://schemas.microsoft.com/office/drawing/2014/main" id="{935C5B44-7163-47DB-B115-60B1D1833202}"/>
            </a:ext>
          </a:extLst>
        </xdr:cNvPr>
        <xdr:cNvPicPr>
          <a:picLocks noChangeAspect="1"/>
        </xdr:cNvPicPr>
      </xdr:nvPicPr>
      <xdr:blipFill>
        <a:blip xmlns:r="http://schemas.openxmlformats.org/officeDocument/2006/relationships" r:embed="rId5"/>
        <a:stretch>
          <a:fillRect/>
        </a:stretch>
      </xdr:blipFill>
      <xdr:spPr>
        <a:xfrm>
          <a:off x="0" y="11441908"/>
          <a:ext cx="2561905" cy="2447619"/>
        </a:xfrm>
        <a:prstGeom prst="rect">
          <a:avLst/>
        </a:prstGeom>
      </xdr:spPr>
    </xdr:pic>
    <xdr:clientData/>
  </xdr:twoCellAnchor>
  <xdr:twoCellAnchor editAs="oneCell">
    <xdr:from>
      <xdr:col>6</xdr:col>
      <xdr:colOff>0</xdr:colOff>
      <xdr:row>53</xdr:row>
      <xdr:rowOff>95248</xdr:rowOff>
    </xdr:from>
    <xdr:to>
      <xdr:col>11</xdr:col>
      <xdr:colOff>119063</xdr:colOff>
      <xdr:row>71</xdr:row>
      <xdr:rowOff>196154</xdr:rowOff>
    </xdr:to>
    <xdr:pic>
      <xdr:nvPicPr>
        <xdr:cNvPr id="18" name="Picture 17">
          <a:extLst>
            <a:ext uri="{FF2B5EF4-FFF2-40B4-BE49-F238E27FC236}">
              <a16:creationId xmlns:a16="http://schemas.microsoft.com/office/drawing/2014/main" id="{BE4E02CC-4179-4335-A38A-C9B59D138317}"/>
            </a:ext>
          </a:extLst>
        </xdr:cNvPr>
        <xdr:cNvPicPr>
          <a:picLocks noChangeAspect="1"/>
        </xdr:cNvPicPr>
      </xdr:nvPicPr>
      <xdr:blipFill>
        <a:blip xmlns:r="http://schemas.openxmlformats.org/officeDocument/2006/relationships" r:embed="rId6"/>
        <a:stretch>
          <a:fillRect/>
        </a:stretch>
      </xdr:blipFill>
      <xdr:spPr>
        <a:xfrm>
          <a:off x="3643313" y="11632404"/>
          <a:ext cx="3155156" cy="3529906"/>
        </a:xfrm>
        <a:prstGeom prst="rect">
          <a:avLst/>
        </a:prstGeom>
      </xdr:spPr>
    </xdr:pic>
    <xdr:clientData/>
  </xdr:twoCellAnchor>
  <xdr:twoCellAnchor editAs="oneCell">
    <xdr:from>
      <xdr:col>11</xdr:col>
      <xdr:colOff>595313</xdr:colOff>
      <xdr:row>53</xdr:row>
      <xdr:rowOff>95250</xdr:rowOff>
    </xdr:from>
    <xdr:to>
      <xdr:col>16</xdr:col>
      <xdr:colOff>183521</xdr:colOff>
      <xdr:row>70</xdr:row>
      <xdr:rowOff>95250</xdr:rowOff>
    </xdr:to>
    <xdr:pic>
      <xdr:nvPicPr>
        <xdr:cNvPr id="19" name="Picture 18">
          <a:extLst>
            <a:ext uri="{FF2B5EF4-FFF2-40B4-BE49-F238E27FC236}">
              <a16:creationId xmlns:a16="http://schemas.microsoft.com/office/drawing/2014/main" id="{531EBCEF-2B3E-4AA3-8579-9F98CD919E4C}"/>
            </a:ext>
          </a:extLst>
        </xdr:cNvPr>
        <xdr:cNvPicPr>
          <a:picLocks noChangeAspect="1"/>
        </xdr:cNvPicPr>
      </xdr:nvPicPr>
      <xdr:blipFill>
        <a:blip xmlns:r="http://schemas.openxmlformats.org/officeDocument/2006/relationships" r:embed="rId7"/>
        <a:stretch>
          <a:fillRect/>
        </a:stretch>
      </xdr:blipFill>
      <xdr:spPr>
        <a:xfrm>
          <a:off x="7274719" y="10287000"/>
          <a:ext cx="2624302" cy="323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smc.org.uk/hills/hill-new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87"/>
  <sheetViews>
    <sheetView tabSelected="1" zoomScale="84" zoomScaleNormal="84" zoomScaleSheetLayoutView="154" workbookViewId="0">
      <pane xSplit="7" ySplit="1" topLeftCell="H2" activePane="bottomRight" state="frozen"/>
      <selection pane="topRight" activeCell="H1" sqref="H1"/>
      <selection pane="bottomLeft" activeCell="A2" sqref="A2"/>
      <selection pane="bottomRight" activeCell="H2" sqref="H2"/>
    </sheetView>
  </sheetViews>
  <sheetFormatPr defaultRowHeight="15" customHeight="1" x14ac:dyDescent="0.2"/>
  <cols>
    <col min="1" max="1" width="0" style="29" hidden="1" customWidth="1"/>
    <col min="2" max="2" width="9.140625" style="16" hidden="1" customWidth="1"/>
    <col min="3" max="3" width="9.140625" style="16" bestFit="1"/>
    <col min="4" max="4" width="11.85546875" style="16" bestFit="1" customWidth="1"/>
    <col min="5" max="5" width="11.42578125" style="16" bestFit="1" customWidth="1"/>
    <col min="6" max="6" width="12.5703125" style="16" bestFit="1" customWidth="1"/>
    <col min="7" max="7" width="48" style="11" customWidth="1"/>
    <col min="8" max="8" width="12.28515625" style="16" customWidth="1"/>
    <col min="9" max="9" width="12.28515625" style="16" bestFit="1" customWidth="1"/>
    <col min="10" max="10" width="12.28515625" style="16" customWidth="1"/>
    <col min="11" max="12" width="8.85546875" style="16" customWidth="1"/>
    <col min="14" max="14" width="9.28515625" style="16" customWidth="1"/>
    <col min="15" max="15" width="15.7109375" style="11" bestFit="1" customWidth="1"/>
    <col min="16" max="16" width="12.7109375" style="16" customWidth="1"/>
    <col min="17" max="17" width="18.85546875" style="16" hidden="1" customWidth="1"/>
    <col min="18" max="19" width="11.5703125" style="16" hidden="1" customWidth="1"/>
    <col min="20" max="25" width="12.7109375" style="29" customWidth="1"/>
    <col min="26" max="26" width="13.7109375" style="29" customWidth="1"/>
    <col min="27" max="27" width="16.140625" style="29" customWidth="1"/>
    <col min="28" max="33" width="12.28515625" style="29" customWidth="1"/>
    <col min="34" max="34" width="151.42578125" style="4" customWidth="1"/>
  </cols>
  <sheetData>
    <row r="1" spans="1:34" ht="45.75" x14ac:dyDescent="0.25">
      <c r="A1" s="58" t="s">
        <v>759</v>
      </c>
      <c r="B1" s="58" t="s">
        <v>760</v>
      </c>
      <c r="C1" s="7" t="s">
        <v>605</v>
      </c>
      <c r="D1" s="18" t="s">
        <v>603</v>
      </c>
      <c r="E1" s="18" t="s">
        <v>604</v>
      </c>
      <c r="F1" s="7" t="s">
        <v>376</v>
      </c>
      <c r="G1" s="7" t="s">
        <v>758</v>
      </c>
      <c r="H1" s="7" t="s">
        <v>369</v>
      </c>
      <c r="I1" s="7" t="s">
        <v>361</v>
      </c>
      <c r="J1" s="7" t="s">
        <v>362</v>
      </c>
      <c r="K1" s="7" t="s">
        <v>368</v>
      </c>
      <c r="L1" s="7" t="s">
        <v>601</v>
      </c>
      <c r="M1" s="7" t="s">
        <v>602</v>
      </c>
      <c r="N1" s="7" t="s">
        <v>91</v>
      </c>
      <c r="O1" s="7" t="s">
        <v>92</v>
      </c>
      <c r="P1" s="7" t="s">
        <v>606</v>
      </c>
      <c r="Q1" s="58" t="s">
        <v>379</v>
      </c>
      <c r="R1" s="58" t="s">
        <v>377</v>
      </c>
      <c r="S1" s="58" t="s">
        <v>378</v>
      </c>
      <c r="T1" s="21">
        <v>1953</v>
      </c>
      <c r="U1" s="21">
        <v>1969</v>
      </c>
      <c r="V1" s="21">
        <v>1974</v>
      </c>
      <c r="W1" s="21">
        <v>1981</v>
      </c>
      <c r="X1" s="21">
        <v>1984</v>
      </c>
      <c r="Y1" s="21">
        <v>1990</v>
      </c>
      <c r="Z1" s="21">
        <v>1997</v>
      </c>
      <c r="AA1" s="21" t="s">
        <v>846</v>
      </c>
      <c r="AB1" s="7" t="s">
        <v>331</v>
      </c>
      <c r="AC1" s="7" t="s">
        <v>264</v>
      </c>
      <c r="AD1" s="7" t="s">
        <v>263</v>
      </c>
      <c r="AE1" s="7" t="s">
        <v>262</v>
      </c>
      <c r="AF1" s="7" t="s">
        <v>261</v>
      </c>
      <c r="AG1" s="7" t="s">
        <v>374</v>
      </c>
      <c r="AH1" s="80" t="s">
        <v>254</v>
      </c>
    </row>
    <row r="2" spans="1:34" ht="15" customHeight="1" x14ac:dyDescent="0.2">
      <c r="A2" s="70">
        <v>1</v>
      </c>
      <c r="B2" s="14">
        <v>8</v>
      </c>
      <c r="C2" s="14">
        <v>1642</v>
      </c>
      <c r="D2" s="78" t="str">
        <f>HYPERLINK("http://www.streetmap.co.uk/map?X="&amp;R2&amp;"&amp;Y="&amp;S2&amp;"&amp;SV="&amp;R2&amp;","&amp;S2&amp;"&amp;A=Y&amp;Z=115")</f>
        <v>http://www.streetmap.co.uk/map?X=290272&amp;Y=700639&amp;SV=290272,700639&amp;A=Y&amp;Z=115</v>
      </c>
      <c r="E2" s="56" t="str">
        <f t="shared" ref="E2:E65" si="0">HYPERLINK("http://www.geograph.org.uk/gridref/"&amp;Q2)</f>
        <v>http://www.geograph.org.uk/gridref/NN9027200639</v>
      </c>
      <c r="F2" s="19" t="str">
        <f t="shared" ref="F2:F33" si="1">HYPERLINK("http://www.hill-bagging.co.uk/mountaindetails.php?qu=S&amp;rf="&amp;C2)</f>
        <v>http://www.hill-bagging.co.uk/mountaindetails.php?qu=S&amp;rf=1642</v>
      </c>
      <c r="G2" s="8" t="s">
        <v>93</v>
      </c>
      <c r="H2" s="14" t="s">
        <v>372</v>
      </c>
      <c r="I2" s="14">
        <v>2</v>
      </c>
      <c r="J2" s="14">
        <v>1</v>
      </c>
      <c r="K2" s="15" t="s">
        <v>94</v>
      </c>
      <c r="L2" s="10">
        <v>721</v>
      </c>
      <c r="M2" s="10">
        <v>2365</v>
      </c>
      <c r="N2" s="15" t="s">
        <v>95</v>
      </c>
      <c r="O2" s="9" t="s">
        <v>96</v>
      </c>
      <c r="P2" s="20" t="s">
        <v>97</v>
      </c>
      <c r="Q2" s="20" t="s">
        <v>617</v>
      </c>
      <c r="R2" s="20">
        <v>290272</v>
      </c>
      <c r="S2" s="20">
        <v>700639</v>
      </c>
      <c r="T2" s="25" t="s">
        <v>201</v>
      </c>
      <c r="U2" s="25" t="s">
        <v>201</v>
      </c>
      <c r="V2" s="25" t="s">
        <v>201</v>
      </c>
      <c r="W2" s="25" t="s">
        <v>201</v>
      </c>
      <c r="X2" s="25" t="s">
        <v>201</v>
      </c>
      <c r="Y2" s="25" t="s">
        <v>201</v>
      </c>
      <c r="Z2" s="25" t="s">
        <v>201</v>
      </c>
      <c r="AA2" s="25" t="s">
        <v>201</v>
      </c>
      <c r="AB2" s="30" t="s">
        <v>214</v>
      </c>
      <c r="AC2" s="31" t="s">
        <v>214</v>
      </c>
      <c r="AD2" s="31" t="s">
        <v>214</v>
      </c>
      <c r="AE2" s="31" t="s">
        <v>214</v>
      </c>
      <c r="AF2" s="38" t="s">
        <v>97</v>
      </c>
      <c r="AG2" s="38" t="s">
        <v>97</v>
      </c>
    </row>
    <row r="3" spans="1:34" ht="15" customHeight="1" x14ac:dyDescent="0.2">
      <c r="A3" s="70">
        <v>2</v>
      </c>
      <c r="B3" s="14">
        <v>10</v>
      </c>
      <c r="C3" s="14">
        <v>1643</v>
      </c>
      <c r="D3" s="78" t="str">
        <f t="shared" ref="D3:D66" si="2">HYPERLINK("http://www.streetmap.co.uk/map?X="&amp;R3&amp;"&amp;Y="&amp;S3&amp;"&amp;SV="&amp;R3&amp;","&amp;S3&amp;"&amp;A=Y&amp;Z=115")</f>
        <v>http://www.streetmap.co.uk/map?X=291857&amp;Y=700601&amp;SV=291857,700601&amp;A=Y&amp;Z=115</v>
      </c>
      <c r="E3" s="56" t="str">
        <f t="shared" si="0"/>
        <v>http://www.geograph.org.uk/gridref/NN9185700601</v>
      </c>
      <c r="F3" s="19" t="str">
        <f t="shared" si="1"/>
        <v>http://www.hill-bagging.co.uk/mountaindetails.php?qu=S&amp;rf=1643</v>
      </c>
      <c r="G3" s="8" t="s">
        <v>464</v>
      </c>
      <c r="H3" s="14" t="s">
        <v>372</v>
      </c>
      <c r="I3" s="14">
        <v>2</v>
      </c>
      <c r="J3" s="14">
        <v>1</v>
      </c>
      <c r="K3" s="15" t="s">
        <v>94</v>
      </c>
      <c r="L3" s="10">
        <v>670</v>
      </c>
      <c r="M3" s="10">
        <v>2198</v>
      </c>
      <c r="N3" s="15" t="s">
        <v>95</v>
      </c>
      <c r="O3" s="9" t="s">
        <v>96</v>
      </c>
      <c r="P3" s="20" t="s">
        <v>610</v>
      </c>
      <c r="Q3" s="20" t="s">
        <v>618</v>
      </c>
      <c r="R3" s="20">
        <v>291857</v>
      </c>
      <c r="S3" s="20">
        <v>700601</v>
      </c>
      <c r="T3" s="22" t="s">
        <v>202</v>
      </c>
      <c r="U3" s="61" t="s">
        <v>202</v>
      </c>
      <c r="V3" s="61" t="s">
        <v>202</v>
      </c>
      <c r="W3" s="22" t="s">
        <v>202</v>
      </c>
      <c r="X3" s="22" t="s">
        <v>202</v>
      </c>
      <c r="Y3" s="22" t="s">
        <v>202</v>
      </c>
      <c r="Z3" s="22" t="s">
        <v>202</v>
      </c>
      <c r="AA3" s="22" t="s">
        <v>202</v>
      </c>
      <c r="AB3" s="63" t="s">
        <v>788</v>
      </c>
      <c r="AC3" s="63" t="s">
        <v>788</v>
      </c>
      <c r="AD3" s="63" t="s">
        <v>788</v>
      </c>
      <c r="AE3" s="63" t="s">
        <v>788</v>
      </c>
      <c r="AF3" s="37" t="s">
        <v>789</v>
      </c>
      <c r="AG3" s="37" t="s">
        <v>789</v>
      </c>
    </row>
    <row r="4" spans="1:34" ht="15" customHeight="1" x14ac:dyDescent="0.2">
      <c r="A4" s="70">
        <v>3</v>
      </c>
      <c r="B4" s="14">
        <v>1</v>
      </c>
      <c r="C4" s="14">
        <v>1644</v>
      </c>
      <c r="D4" s="78" t="str">
        <f t="shared" si="2"/>
        <v>http://www.streetmap.co.uk/map?X=269116&amp;Y=711853&amp;SV=269116,711853&amp;A=Y&amp;Z=115</v>
      </c>
      <c r="E4" s="56" t="str">
        <f t="shared" si="0"/>
        <v>http://www.geograph.org.uk/gridref/NN6911611853</v>
      </c>
      <c r="F4" s="57" t="str">
        <f t="shared" si="1"/>
        <v>http://www.hill-bagging.co.uk/mountaindetails.php?qu=S&amp;rf=1644</v>
      </c>
      <c r="G4" s="8" t="s">
        <v>98</v>
      </c>
      <c r="H4" s="14" t="s">
        <v>372</v>
      </c>
      <c r="I4" s="14">
        <v>1</v>
      </c>
      <c r="J4" s="14"/>
      <c r="K4" s="15" t="s">
        <v>99</v>
      </c>
      <c r="L4" s="10">
        <v>665.8</v>
      </c>
      <c r="M4" s="10">
        <v>2184</v>
      </c>
      <c r="N4" s="15" t="s">
        <v>100</v>
      </c>
      <c r="O4" s="9" t="s">
        <v>608</v>
      </c>
      <c r="P4" s="20" t="s">
        <v>101</v>
      </c>
      <c r="Q4" s="20" t="s">
        <v>660</v>
      </c>
      <c r="R4" s="20">
        <v>269116</v>
      </c>
      <c r="S4" s="20">
        <v>711853</v>
      </c>
      <c r="T4" s="24"/>
      <c r="U4" s="60"/>
      <c r="V4" s="60"/>
      <c r="W4" s="24"/>
      <c r="X4" s="24"/>
      <c r="Y4" s="24"/>
      <c r="Z4" s="25" t="s">
        <v>201</v>
      </c>
      <c r="AA4" s="25" t="s">
        <v>201</v>
      </c>
      <c r="AB4" s="33"/>
      <c r="AC4" s="34"/>
      <c r="AD4" s="34"/>
      <c r="AE4" s="34"/>
      <c r="AF4" s="32" t="s">
        <v>101</v>
      </c>
      <c r="AG4" s="32" t="s">
        <v>101</v>
      </c>
      <c r="AH4" s="79" t="s">
        <v>812</v>
      </c>
    </row>
    <row r="5" spans="1:34" ht="15" customHeight="1" x14ac:dyDescent="0.2">
      <c r="A5" s="70">
        <v>4</v>
      </c>
      <c r="B5" s="14">
        <v>11</v>
      </c>
      <c r="C5" s="14">
        <v>1645</v>
      </c>
      <c r="D5" s="78" t="str">
        <f t="shared" si="2"/>
        <v>http://www.streetmap.co.uk/map?X=293385&amp;Y=699992&amp;SV=293385,699992&amp;A=Y&amp;Z=115</v>
      </c>
      <c r="E5" s="56" t="str">
        <f t="shared" si="0"/>
        <v>http://www.geograph.org.uk/gridref/NS9338599992</v>
      </c>
      <c r="F5" s="19" t="str">
        <f t="shared" si="1"/>
        <v>http://www.hill-bagging.co.uk/mountaindetails.php?qu=S&amp;rf=1645</v>
      </c>
      <c r="G5" s="8" t="s">
        <v>380</v>
      </c>
      <c r="H5" s="14" t="s">
        <v>372</v>
      </c>
      <c r="I5" s="14">
        <v>2</v>
      </c>
      <c r="J5" s="14">
        <v>1</v>
      </c>
      <c r="K5" s="15" t="s">
        <v>94</v>
      </c>
      <c r="L5" s="10">
        <v>648</v>
      </c>
      <c r="M5" s="10">
        <v>2126</v>
      </c>
      <c r="N5" s="15" t="s">
        <v>95</v>
      </c>
      <c r="O5" s="9" t="s">
        <v>96</v>
      </c>
      <c r="P5" s="20" t="s">
        <v>102</v>
      </c>
      <c r="Q5" s="20" t="s">
        <v>661</v>
      </c>
      <c r="R5" s="20">
        <v>293385</v>
      </c>
      <c r="S5" s="20">
        <v>699992</v>
      </c>
      <c r="T5" s="25" t="s">
        <v>201</v>
      </c>
      <c r="U5" s="25" t="s">
        <v>201</v>
      </c>
      <c r="V5" s="25" t="s">
        <v>201</v>
      </c>
      <c r="W5" s="25" t="s">
        <v>201</v>
      </c>
      <c r="X5" s="25" t="s">
        <v>201</v>
      </c>
      <c r="Y5" s="25" t="s">
        <v>201</v>
      </c>
      <c r="Z5" s="25" t="s">
        <v>201</v>
      </c>
      <c r="AA5" s="25" t="s">
        <v>201</v>
      </c>
      <c r="AB5" s="33" t="s">
        <v>265</v>
      </c>
      <c r="AC5" s="34" t="s">
        <v>265</v>
      </c>
      <c r="AD5" s="34" t="s">
        <v>265</v>
      </c>
      <c r="AE5" s="34" t="s">
        <v>265</v>
      </c>
      <c r="AF5" s="38" t="s">
        <v>102</v>
      </c>
      <c r="AG5" s="38" t="s">
        <v>102</v>
      </c>
    </row>
    <row r="6" spans="1:34" ht="15" customHeight="1" x14ac:dyDescent="0.2">
      <c r="A6" s="70">
        <v>5</v>
      </c>
      <c r="B6" s="14">
        <v>12</v>
      </c>
      <c r="C6" s="14">
        <v>1646</v>
      </c>
      <c r="D6" s="78" t="str">
        <f t="shared" si="2"/>
        <v>http://www.streetmap.co.uk/map?X=294216&amp;Y=701404&amp;SV=294216,701404&amp;A=Y&amp;Z=115</v>
      </c>
      <c r="E6" s="56" t="str">
        <f t="shared" si="0"/>
        <v>http://www.geograph.org.uk/gridref/NN9421601404</v>
      </c>
      <c r="F6" s="19" t="str">
        <f t="shared" si="1"/>
        <v>http://www.hill-bagging.co.uk/mountaindetails.php?qu=S&amp;rf=1646</v>
      </c>
      <c r="G6" s="8" t="s">
        <v>381</v>
      </c>
      <c r="H6" s="14" t="s">
        <v>372</v>
      </c>
      <c r="I6" s="14">
        <v>2</v>
      </c>
      <c r="J6" s="14">
        <v>1</v>
      </c>
      <c r="K6" s="15" t="s">
        <v>94</v>
      </c>
      <c r="L6" s="10">
        <v>645</v>
      </c>
      <c r="M6" s="10">
        <v>2116</v>
      </c>
      <c r="N6" s="15" t="s">
        <v>95</v>
      </c>
      <c r="O6" s="9" t="s">
        <v>96</v>
      </c>
      <c r="P6" s="20" t="s">
        <v>103</v>
      </c>
      <c r="Q6" s="20" t="s">
        <v>662</v>
      </c>
      <c r="R6" s="20">
        <v>294216</v>
      </c>
      <c r="S6" s="20">
        <v>701404</v>
      </c>
      <c r="T6" s="25" t="s">
        <v>201</v>
      </c>
      <c r="U6" s="25" t="s">
        <v>201</v>
      </c>
      <c r="V6" s="25" t="s">
        <v>201</v>
      </c>
      <c r="W6" s="25" t="s">
        <v>201</v>
      </c>
      <c r="X6" s="25" t="s">
        <v>201</v>
      </c>
      <c r="Y6" s="25" t="s">
        <v>201</v>
      </c>
      <c r="Z6" s="25" t="s">
        <v>201</v>
      </c>
      <c r="AA6" s="25" t="s">
        <v>201</v>
      </c>
      <c r="AB6" s="39" t="s">
        <v>103</v>
      </c>
      <c r="AC6" s="38" t="s">
        <v>103</v>
      </c>
      <c r="AD6" s="38" t="s">
        <v>103</v>
      </c>
      <c r="AE6" s="38" t="s">
        <v>103</v>
      </c>
      <c r="AF6" s="38" t="s">
        <v>103</v>
      </c>
      <c r="AG6" s="38" t="s">
        <v>103</v>
      </c>
    </row>
    <row r="7" spans="1:34" ht="15" customHeight="1" x14ac:dyDescent="0.2">
      <c r="A7" s="70">
        <v>6</v>
      </c>
      <c r="B7" s="14">
        <v>13</v>
      </c>
      <c r="C7" s="14">
        <v>1647</v>
      </c>
      <c r="D7" s="78" t="str">
        <f t="shared" si="2"/>
        <v>http://www.streetmap.co.uk/map?X=295513&amp;Y=701372&amp;SV=295513,701372&amp;A=Y&amp;Z=115</v>
      </c>
      <c r="E7" s="56" t="str">
        <f t="shared" si="0"/>
        <v>http://www.geograph.org.uk/gridref/NN9551301372</v>
      </c>
      <c r="F7" s="19" t="str">
        <f t="shared" si="1"/>
        <v>http://www.hill-bagging.co.uk/mountaindetails.php?qu=S&amp;rf=1647</v>
      </c>
      <c r="G7" s="8" t="s">
        <v>465</v>
      </c>
      <c r="H7" s="14" t="s">
        <v>372</v>
      </c>
      <c r="I7" s="14">
        <v>2</v>
      </c>
      <c r="J7" s="14">
        <v>1</v>
      </c>
      <c r="K7" s="15" t="s">
        <v>94</v>
      </c>
      <c r="L7" s="10">
        <v>643</v>
      </c>
      <c r="M7" s="10">
        <v>2110</v>
      </c>
      <c r="N7" s="15" t="s">
        <v>95</v>
      </c>
      <c r="O7" s="9" t="s">
        <v>96</v>
      </c>
      <c r="P7" s="20" t="s">
        <v>104</v>
      </c>
      <c r="Q7" s="20" t="s">
        <v>663</v>
      </c>
      <c r="R7" s="20">
        <v>295513</v>
      </c>
      <c r="S7" s="20">
        <v>701372</v>
      </c>
      <c r="T7" s="22" t="s">
        <v>202</v>
      </c>
      <c r="U7" s="22" t="s">
        <v>202</v>
      </c>
      <c r="V7" s="22" t="s">
        <v>202</v>
      </c>
      <c r="W7" s="22" t="s">
        <v>202</v>
      </c>
      <c r="X7" s="22" t="s">
        <v>202</v>
      </c>
      <c r="Y7" s="22" t="s">
        <v>202</v>
      </c>
      <c r="Z7" s="22" t="s">
        <v>202</v>
      </c>
      <c r="AA7" s="22" t="s">
        <v>202</v>
      </c>
      <c r="AB7" s="30" t="s">
        <v>266</v>
      </c>
      <c r="AC7" s="31" t="s">
        <v>266</v>
      </c>
      <c r="AD7" s="31" t="s">
        <v>266</v>
      </c>
      <c r="AE7" s="31" t="s">
        <v>266</v>
      </c>
      <c r="AF7" s="31" t="s">
        <v>266</v>
      </c>
      <c r="AG7" s="31" t="s">
        <v>266</v>
      </c>
    </row>
    <row r="8" spans="1:34" ht="15" customHeight="1" x14ac:dyDescent="0.2">
      <c r="A8" s="70">
        <v>7</v>
      </c>
      <c r="B8" s="14">
        <v>9</v>
      </c>
      <c r="C8" s="14">
        <v>1648</v>
      </c>
      <c r="D8" s="78" t="str">
        <f t="shared" si="2"/>
        <v>http://www.streetmap.co.uk/map?X=291025&amp;Y=699649&amp;SV=291025,699649&amp;A=Y&amp;Z=115</v>
      </c>
      <c r="E8" s="56" t="str">
        <f t="shared" si="0"/>
        <v>http://www.geograph.org.uk/gridref/NS9102599649</v>
      </c>
      <c r="F8" s="19" t="str">
        <f t="shared" si="1"/>
        <v>http://www.hill-bagging.co.uk/mountaindetails.php?qu=S&amp;rf=1648</v>
      </c>
      <c r="G8" s="8" t="s">
        <v>466</v>
      </c>
      <c r="H8" s="14" t="s">
        <v>372</v>
      </c>
      <c r="I8" s="14">
        <v>2</v>
      </c>
      <c r="J8" s="14">
        <v>1</v>
      </c>
      <c r="K8" s="15" t="s">
        <v>94</v>
      </c>
      <c r="L8" s="10">
        <v>638.29999999999995</v>
      </c>
      <c r="M8" s="10">
        <v>2094</v>
      </c>
      <c r="N8" s="15" t="s">
        <v>95</v>
      </c>
      <c r="O8" s="9" t="s">
        <v>96</v>
      </c>
      <c r="P8" s="20" t="s">
        <v>105</v>
      </c>
      <c r="Q8" s="20" t="s">
        <v>664</v>
      </c>
      <c r="R8" s="20">
        <v>291025</v>
      </c>
      <c r="S8" s="20">
        <v>699649</v>
      </c>
      <c r="T8" s="22" t="s">
        <v>202</v>
      </c>
      <c r="U8" s="22" t="s">
        <v>202</v>
      </c>
      <c r="V8" s="22" t="s">
        <v>202</v>
      </c>
      <c r="W8" s="22" t="s">
        <v>202</v>
      </c>
      <c r="X8" s="22" t="s">
        <v>202</v>
      </c>
      <c r="Y8" s="22" t="s">
        <v>202</v>
      </c>
      <c r="Z8" s="22" t="s">
        <v>202</v>
      </c>
      <c r="AA8" s="22" t="s">
        <v>202</v>
      </c>
      <c r="AB8" s="30" t="s">
        <v>333</v>
      </c>
      <c r="AC8" s="37" t="s">
        <v>105</v>
      </c>
      <c r="AD8" s="37" t="s">
        <v>105</v>
      </c>
      <c r="AE8" s="37" t="s">
        <v>105</v>
      </c>
      <c r="AF8" s="43" t="s">
        <v>105</v>
      </c>
      <c r="AG8" s="43" t="s">
        <v>105</v>
      </c>
      <c r="AH8" s="79" t="s">
        <v>815</v>
      </c>
    </row>
    <row r="9" spans="1:34" ht="15" customHeight="1" x14ac:dyDescent="0.2">
      <c r="A9" s="70">
        <v>8</v>
      </c>
      <c r="B9" s="14">
        <v>5</v>
      </c>
      <c r="C9" s="14">
        <v>1649</v>
      </c>
      <c r="D9" s="78" t="str">
        <f t="shared" si="2"/>
        <v>http://www.streetmap.co.uk/map?X=272359&amp;Y=713115&amp;SV=272359,713115&amp;A=Y&amp;Z=115</v>
      </c>
      <c r="E9" s="56" t="str">
        <f t="shared" si="0"/>
        <v>http://www.geograph.org.uk/gridref/NN7235913115</v>
      </c>
      <c r="F9" s="19" t="str">
        <f t="shared" si="1"/>
        <v>http://www.hill-bagging.co.uk/mountaindetails.php?qu=S&amp;rf=1649</v>
      </c>
      <c r="G9" s="8" t="s">
        <v>382</v>
      </c>
      <c r="H9" s="14" t="s">
        <v>372</v>
      </c>
      <c r="I9" s="14">
        <v>1</v>
      </c>
      <c r="J9" s="14"/>
      <c r="K9" s="15" t="s">
        <v>99</v>
      </c>
      <c r="L9" s="10">
        <v>631</v>
      </c>
      <c r="M9" s="10">
        <v>2070</v>
      </c>
      <c r="N9" s="15" t="s">
        <v>100</v>
      </c>
      <c r="O9" s="9" t="s">
        <v>608</v>
      </c>
      <c r="P9" s="20" t="s">
        <v>106</v>
      </c>
      <c r="Q9" s="20" t="s">
        <v>665</v>
      </c>
      <c r="R9" s="20">
        <v>272359</v>
      </c>
      <c r="S9" s="20">
        <v>713115</v>
      </c>
      <c r="T9" s="26"/>
      <c r="U9" s="26"/>
      <c r="V9" s="26"/>
      <c r="W9" s="26"/>
      <c r="X9" s="26"/>
      <c r="Y9" s="26"/>
      <c r="Z9" s="25" t="s">
        <v>201</v>
      </c>
      <c r="AA9" s="25" t="s">
        <v>201</v>
      </c>
      <c r="AB9" s="30"/>
      <c r="AC9" s="31"/>
      <c r="AD9" s="31"/>
      <c r="AE9" s="31"/>
      <c r="AF9" s="66" t="s">
        <v>106</v>
      </c>
      <c r="AG9" s="66" t="s">
        <v>106</v>
      </c>
      <c r="AH9" s="79" t="s">
        <v>812</v>
      </c>
    </row>
    <row r="10" spans="1:34" ht="15" customHeight="1" x14ac:dyDescent="0.2">
      <c r="A10" s="70">
        <v>9</v>
      </c>
      <c r="B10" s="14">
        <v>6</v>
      </c>
      <c r="C10" s="14">
        <v>1650</v>
      </c>
      <c r="D10" s="78" t="str">
        <f t="shared" si="2"/>
        <v>http://www.streetmap.co.uk/map?X=286555&amp;Y=701870&amp;SV=286555,701870&amp;A=Y&amp;Z=115</v>
      </c>
      <c r="E10" s="56" t="str">
        <f t="shared" si="0"/>
        <v>http://www.geograph.org.uk/gridref/NN8655501870</v>
      </c>
      <c r="F10" s="19" t="str">
        <f t="shared" si="1"/>
        <v>http://www.hill-bagging.co.uk/mountaindetails.php?qu=S&amp;rf=1650</v>
      </c>
      <c r="G10" s="8" t="s">
        <v>383</v>
      </c>
      <c r="H10" s="14" t="s">
        <v>372</v>
      </c>
      <c r="I10" s="14">
        <v>2</v>
      </c>
      <c r="J10" s="14">
        <v>1</v>
      </c>
      <c r="K10" s="15" t="s">
        <v>94</v>
      </c>
      <c r="L10" s="10">
        <v>631.9</v>
      </c>
      <c r="M10" s="10">
        <v>2073</v>
      </c>
      <c r="N10" s="15" t="s">
        <v>95</v>
      </c>
      <c r="O10" s="9" t="s">
        <v>96</v>
      </c>
      <c r="P10" s="20" t="s">
        <v>107</v>
      </c>
      <c r="Q10" s="20" t="s">
        <v>666</v>
      </c>
      <c r="R10" s="20">
        <v>286555</v>
      </c>
      <c r="S10" s="20">
        <v>701870</v>
      </c>
      <c r="T10" s="25" t="s">
        <v>201</v>
      </c>
      <c r="U10" s="25" t="s">
        <v>201</v>
      </c>
      <c r="V10" s="25" t="s">
        <v>201</v>
      </c>
      <c r="W10" s="25" t="s">
        <v>201</v>
      </c>
      <c r="X10" s="25" t="s">
        <v>201</v>
      </c>
      <c r="Y10" s="25" t="s">
        <v>201</v>
      </c>
      <c r="Z10" s="25" t="s">
        <v>201</v>
      </c>
      <c r="AA10" s="25" t="s">
        <v>201</v>
      </c>
      <c r="AB10" s="30" t="s">
        <v>332</v>
      </c>
      <c r="AC10" s="34" t="s">
        <v>213</v>
      </c>
      <c r="AD10" s="34" t="s">
        <v>213</v>
      </c>
      <c r="AE10" s="34" t="s">
        <v>213</v>
      </c>
      <c r="AF10" s="34" t="s">
        <v>107</v>
      </c>
      <c r="AG10" s="34" t="s">
        <v>107</v>
      </c>
      <c r="AH10" s="79" t="s">
        <v>816</v>
      </c>
    </row>
    <row r="11" spans="1:34" ht="15" customHeight="1" x14ac:dyDescent="0.2">
      <c r="A11" s="70">
        <v>10</v>
      </c>
      <c r="B11" s="14">
        <v>4</v>
      </c>
      <c r="C11" s="14">
        <v>1651</v>
      </c>
      <c r="D11" s="78" t="str">
        <f t="shared" si="2"/>
        <v>http://www.streetmap.co.uk/map?X=271445&amp;Y=712774&amp;SV=271445,712774&amp;A=Y&amp;Z=115</v>
      </c>
      <c r="E11" s="56" t="str">
        <f t="shared" si="0"/>
        <v>http://www.geograph.org.uk/gridref/NN7144512774</v>
      </c>
      <c r="F11" s="19" t="str">
        <f t="shared" si="1"/>
        <v>http://www.hill-bagging.co.uk/mountaindetails.php?qu=S&amp;rf=1651</v>
      </c>
      <c r="G11" s="8" t="s">
        <v>467</v>
      </c>
      <c r="H11" s="14" t="s">
        <v>372</v>
      </c>
      <c r="I11" s="14">
        <v>1</v>
      </c>
      <c r="J11" s="14"/>
      <c r="K11" s="15" t="s">
        <v>99</v>
      </c>
      <c r="L11" s="10">
        <v>626</v>
      </c>
      <c r="M11" s="10">
        <v>2054</v>
      </c>
      <c r="N11" s="15" t="s">
        <v>100</v>
      </c>
      <c r="O11" s="9" t="s">
        <v>608</v>
      </c>
      <c r="P11" s="20" t="s">
        <v>108</v>
      </c>
      <c r="Q11" s="20" t="s">
        <v>667</v>
      </c>
      <c r="R11" s="20">
        <v>271445</v>
      </c>
      <c r="S11" s="20">
        <v>712774</v>
      </c>
      <c r="T11" s="26"/>
      <c r="U11" s="26"/>
      <c r="V11" s="26"/>
      <c r="W11" s="26"/>
      <c r="X11" s="26"/>
      <c r="Y11" s="26"/>
      <c r="Z11" s="22" t="s">
        <v>202</v>
      </c>
      <c r="AA11" s="22" t="s">
        <v>202</v>
      </c>
      <c r="AB11" s="62"/>
      <c r="AC11" s="31"/>
      <c r="AD11" s="31"/>
      <c r="AE11" s="31"/>
      <c r="AF11" s="66" t="s">
        <v>108</v>
      </c>
      <c r="AG11" s="66" t="s">
        <v>108</v>
      </c>
      <c r="AH11" s="79" t="s">
        <v>812</v>
      </c>
    </row>
    <row r="12" spans="1:34" ht="15" customHeight="1" x14ac:dyDescent="0.2">
      <c r="A12" s="70">
        <v>11</v>
      </c>
      <c r="B12" s="14">
        <v>7</v>
      </c>
      <c r="C12" s="14">
        <v>1652</v>
      </c>
      <c r="D12" s="78" t="str">
        <f t="shared" si="2"/>
        <v>http://www.streetmap.co.uk/map?X=289360&amp;Y=700084&amp;SV=289360,700084&amp;A=Y&amp;Z=115</v>
      </c>
      <c r="E12" s="56" t="str">
        <f t="shared" si="0"/>
        <v>http://www.geograph.org.uk/gridref/NN8936000084</v>
      </c>
      <c r="F12" s="19" t="str">
        <f t="shared" si="1"/>
        <v>http://www.hill-bagging.co.uk/mountaindetails.php?qu=S&amp;rf=1652</v>
      </c>
      <c r="G12" s="8" t="s">
        <v>468</v>
      </c>
      <c r="H12" s="14" t="s">
        <v>372</v>
      </c>
      <c r="I12" s="14">
        <v>2</v>
      </c>
      <c r="J12" s="14">
        <v>1</v>
      </c>
      <c r="K12" s="15" t="s">
        <v>94</v>
      </c>
      <c r="L12" s="10">
        <v>622</v>
      </c>
      <c r="M12" s="10">
        <v>2041</v>
      </c>
      <c r="N12" s="15" t="s">
        <v>95</v>
      </c>
      <c r="O12" s="9" t="s">
        <v>96</v>
      </c>
      <c r="P12" s="20" t="s">
        <v>109</v>
      </c>
      <c r="Q12" s="20" t="s">
        <v>668</v>
      </c>
      <c r="R12" s="20">
        <v>289360</v>
      </c>
      <c r="S12" s="20">
        <v>700084</v>
      </c>
      <c r="T12" s="22" t="s">
        <v>202</v>
      </c>
      <c r="U12" s="22" t="s">
        <v>202</v>
      </c>
      <c r="V12" s="22" t="s">
        <v>202</v>
      </c>
      <c r="W12" s="22" t="s">
        <v>202</v>
      </c>
      <c r="X12" s="22" t="s">
        <v>202</v>
      </c>
      <c r="Y12" s="22" t="s">
        <v>202</v>
      </c>
      <c r="Z12" s="22" t="s">
        <v>202</v>
      </c>
      <c r="AA12" s="22" t="s">
        <v>202</v>
      </c>
      <c r="AB12" s="34" t="s">
        <v>250</v>
      </c>
      <c r="AC12" s="34" t="s">
        <v>267</v>
      </c>
      <c r="AD12" s="34" t="s">
        <v>267</v>
      </c>
      <c r="AE12" s="34" t="s">
        <v>267</v>
      </c>
      <c r="AF12" s="31" t="s">
        <v>267</v>
      </c>
      <c r="AG12" s="31" t="s">
        <v>267</v>
      </c>
      <c r="AH12" s="79" t="s">
        <v>817</v>
      </c>
    </row>
    <row r="13" spans="1:34" ht="15" customHeight="1" x14ac:dyDescent="0.2">
      <c r="A13" s="70">
        <v>12</v>
      </c>
      <c r="B13" s="14">
        <v>3</v>
      </c>
      <c r="C13" s="14">
        <v>1653</v>
      </c>
      <c r="D13" s="78" t="str">
        <f t="shared" si="2"/>
        <v>http://www.streetmap.co.uk/map?X=268832&amp;Y=712586&amp;SV=268832,712586&amp;A=Y&amp;Z=115</v>
      </c>
      <c r="E13" s="56" t="str">
        <f t="shared" si="0"/>
        <v>http://www.geograph.org.uk/gridref/NN6883212586</v>
      </c>
      <c r="F13" s="19" t="str">
        <f t="shared" si="1"/>
        <v>http://www.hill-bagging.co.uk/mountaindetails.php?qu=S&amp;rf=1653</v>
      </c>
      <c r="G13" s="8" t="s">
        <v>469</v>
      </c>
      <c r="H13" s="14" t="s">
        <v>372</v>
      </c>
      <c r="I13" s="14">
        <v>1</v>
      </c>
      <c r="J13" s="14"/>
      <c r="K13" s="15" t="s">
        <v>99</v>
      </c>
      <c r="L13" s="10">
        <v>618.9</v>
      </c>
      <c r="M13" s="10">
        <v>2031</v>
      </c>
      <c r="N13" s="15" t="s">
        <v>100</v>
      </c>
      <c r="O13" s="9" t="s">
        <v>608</v>
      </c>
      <c r="P13" s="20" t="s">
        <v>110</v>
      </c>
      <c r="Q13" s="20" t="s">
        <v>669</v>
      </c>
      <c r="R13" s="20">
        <v>268832</v>
      </c>
      <c r="S13" s="20">
        <v>712586</v>
      </c>
      <c r="T13" s="24"/>
      <c r="U13" s="59"/>
      <c r="V13" s="59"/>
      <c r="W13" s="26"/>
      <c r="X13" s="26"/>
      <c r="Y13" s="26"/>
      <c r="Z13" s="22" t="s">
        <v>202</v>
      </c>
      <c r="AA13" s="22" t="s">
        <v>202</v>
      </c>
      <c r="AB13" s="33"/>
      <c r="AC13" s="34"/>
      <c r="AD13" s="34"/>
      <c r="AE13" s="34"/>
      <c r="AF13" s="32" t="s">
        <v>110</v>
      </c>
      <c r="AG13" s="32" t="s">
        <v>110</v>
      </c>
      <c r="AH13" s="79" t="s">
        <v>812</v>
      </c>
    </row>
    <row r="14" spans="1:34" ht="15" customHeight="1" x14ac:dyDescent="0.2">
      <c r="A14" s="70">
        <v>13</v>
      </c>
      <c r="B14" s="14">
        <v>15</v>
      </c>
      <c r="C14" s="14">
        <v>1654</v>
      </c>
      <c r="D14" s="78" t="str">
        <f t="shared" si="2"/>
        <v>http://www.streetmap.co.uk/map?X=286156&amp;Y=701847&amp;SV=286156,701847&amp;A=Y&amp;Z=115</v>
      </c>
      <c r="E14" s="56" t="str">
        <f t="shared" si="0"/>
        <v>http://www.geograph.org.uk/gridref/NN8615601847</v>
      </c>
      <c r="F14" s="19" t="str">
        <f t="shared" si="1"/>
        <v>http://www.hill-bagging.co.uk/mountaindetails.php?qu=S&amp;rf=1654</v>
      </c>
      <c r="G14" s="8" t="s">
        <v>533</v>
      </c>
      <c r="H14" s="14"/>
      <c r="I14" s="14"/>
      <c r="J14" s="14">
        <v>13</v>
      </c>
      <c r="K14" s="15" t="s">
        <v>94</v>
      </c>
      <c r="L14" s="10">
        <v>616</v>
      </c>
      <c r="M14" s="10">
        <v>2021</v>
      </c>
      <c r="N14" s="15" t="s">
        <v>95</v>
      </c>
      <c r="O14" s="9" t="s">
        <v>96</v>
      </c>
      <c r="P14" s="20" t="s">
        <v>255</v>
      </c>
      <c r="Q14" s="20" t="s">
        <v>670</v>
      </c>
      <c r="R14" s="20">
        <v>286156</v>
      </c>
      <c r="S14" s="20">
        <v>701847</v>
      </c>
      <c r="T14" s="23" t="s">
        <v>364</v>
      </c>
      <c r="U14" s="23" t="s">
        <v>364</v>
      </c>
      <c r="V14" s="23" t="s">
        <v>364</v>
      </c>
      <c r="W14" s="23" t="s">
        <v>364</v>
      </c>
      <c r="X14" s="23" t="s">
        <v>364</v>
      </c>
      <c r="Y14" s="23" t="s">
        <v>364</v>
      </c>
      <c r="Z14" s="26"/>
      <c r="AA14" s="26"/>
      <c r="AB14" s="33" t="s">
        <v>327</v>
      </c>
      <c r="AC14" s="34" t="s">
        <v>327</v>
      </c>
      <c r="AD14" s="34" t="s">
        <v>327</v>
      </c>
      <c r="AE14" s="34" t="s">
        <v>327</v>
      </c>
      <c r="AF14" s="34"/>
      <c r="AG14" s="34"/>
    </row>
    <row r="15" spans="1:34" ht="15" customHeight="1" x14ac:dyDescent="0.2">
      <c r="A15" s="70">
        <v>14</v>
      </c>
      <c r="B15" s="14">
        <v>14</v>
      </c>
      <c r="C15" s="14">
        <v>1655</v>
      </c>
      <c r="D15" s="78" t="str">
        <f t="shared" si="2"/>
        <v>http://www.streetmap.co.uk/map?X=296666&amp;Y=703145&amp;SV=296666,703145&amp;A=Y&amp;Z=115</v>
      </c>
      <c r="E15" s="56" t="str">
        <f t="shared" si="0"/>
        <v>http://www.geograph.org.uk/gridref/NN9666603145</v>
      </c>
      <c r="F15" s="19" t="str">
        <f t="shared" si="1"/>
        <v>http://www.hill-bagging.co.uk/mountaindetails.php?qu=S&amp;rf=1655</v>
      </c>
      <c r="G15" s="8" t="s">
        <v>384</v>
      </c>
      <c r="H15" s="14" t="s">
        <v>372</v>
      </c>
      <c r="I15" s="14">
        <v>2</v>
      </c>
      <c r="J15" s="14">
        <v>1</v>
      </c>
      <c r="K15" s="15" t="s">
        <v>94</v>
      </c>
      <c r="L15" s="10">
        <v>610</v>
      </c>
      <c r="M15" s="10">
        <v>2001</v>
      </c>
      <c r="N15" s="15" t="s">
        <v>95</v>
      </c>
      <c r="O15" s="9" t="s">
        <v>96</v>
      </c>
      <c r="P15" s="20" t="s">
        <v>111</v>
      </c>
      <c r="Q15" s="20" t="s">
        <v>619</v>
      </c>
      <c r="R15" s="20">
        <v>296666</v>
      </c>
      <c r="S15" s="20">
        <v>703145</v>
      </c>
      <c r="T15" s="25" t="s">
        <v>201</v>
      </c>
      <c r="U15" s="25" t="s">
        <v>201</v>
      </c>
      <c r="V15" s="25" t="s">
        <v>201</v>
      </c>
      <c r="W15" s="25" t="s">
        <v>201</v>
      </c>
      <c r="X15" s="25" t="s">
        <v>201</v>
      </c>
      <c r="Y15" s="25" t="s">
        <v>201</v>
      </c>
      <c r="Z15" s="25" t="s">
        <v>201</v>
      </c>
      <c r="AA15" s="25" t="s">
        <v>201</v>
      </c>
      <c r="AB15" s="40" t="s">
        <v>111</v>
      </c>
      <c r="AC15" s="37" t="s">
        <v>111</v>
      </c>
      <c r="AD15" s="37" t="s">
        <v>111</v>
      </c>
      <c r="AE15" s="37" t="s">
        <v>111</v>
      </c>
      <c r="AF15" s="37" t="s">
        <v>111</v>
      </c>
      <c r="AG15" s="37" t="s">
        <v>111</v>
      </c>
    </row>
    <row r="16" spans="1:34" ht="15" customHeight="1" x14ac:dyDescent="0.2">
      <c r="A16" s="70">
        <v>15</v>
      </c>
      <c r="B16" s="14">
        <v>31</v>
      </c>
      <c r="C16" s="14">
        <v>1678</v>
      </c>
      <c r="D16" s="78" t="str">
        <f t="shared" si="2"/>
        <v>http://www.streetmap.co.uk/map?X=295320&amp;Y=634372&amp;SV=295320,634372&amp;A=Y&amp;Z=115</v>
      </c>
      <c r="E16" s="56" t="str">
        <f t="shared" si="0"/>
        <v>http://www.geograph.org.uk/gridref/NS9532034372</v>
      </c>
      <c r="F16" s="19" t="str">
        <f t="shared" si="1"/>
        <v>http://www.hill-bagging.co.uk/mountaindetails.php?qu=S&amp;rf=1678</v>
      </c>
      <c r="G16" s="8" t="s">
        <v>112</v>
      </c>
      <c r="H16" s="14" t="s">
        <v>371</v>
      </c>
      <c r="I16" s="14">
        <v>4</v>
      </c>
      <c r="J16" s="14">
        <v>3</v>
      </c>
      <c r="K16" s="15" t="s">
        <v>113</v>
      </c>
      <c r="L16" s="10">
        <v>711</v>
      </c>
      <c r="M16" s="10">
        <v>2333</v>
      </c>
      <c r="N16" s="15" t="s">
        <v>114</v>
      </c>
      <c r="O16" s="9" t="s">
        <v>115</v>
      </c>
      <c r="P16" s="20" t="s">
        <v>116</v>
      </c>
      <c r="Q16" s="20" t="s">
        <v>620</v>
      </c>
      <c r="R16" s="20">
        <v>295320</v>
      </c>
      <c r="S16" s="20">
        <v>634372</v>
      </c>
      <c r="T16" s="25" t="s">
        <v>201</v>
      </c>
      <c r="U16" s="25" t="s">
        <v>201</v>
      </c>
      <c r="V16" s="25" t="s">
        <v>201</v>
      </c>
      <c r="W16" s="25" t="s">
        <v>201</v>
      </c>
      <c r="X16" s="25" t="s">
        <v>201</v>
      </c>
      <c r="Y16" s="25" t="s">
        <v>201</v>
      </c>
      <c r="Z16" s="25" t="s">
        <v>201</v>
      </c>
      <c r="AA16" s="25" t="s">
        <v>201</v>
      </c>
      <c r="AB16" s="30" t="s">
        <v>328</v>
      </c>
      <c r="AC16" s="31" t="s">
        <v>328</v>
      </c>
      <c r="AD16" s="31" t="s">
        <v>328</v>
      </c>
      <c r="AE16" s="31" t="s">
        <v>328</v>
      </c>
      <c r="AF16" s="37" t="s">
        <v>116</v>
      </c>
      <c r="AG16" s="37" t="s">
        <v>116</v>
      </c>
    </row>
    <row r="17" spans="1:34" ht="15" customHeight="1" x14ac:dyDescent="0.2">
      <c r="A17" s="70">
        <v>16</v>
      </c>
      <c r="B17" s="14">
        <v>148</v>
      </c>
      <c r="C17" s="14">
        <v>1688</v>
      </c>
      <c r="D17" s="78" t="str">
        <f t="shared" si="2"/>
        <v>http://www.streetmap.co.uk/map?X=242756&amp;Y=585550&amp;SV=242756,585550&amp;A=Y&amp;Z=115</v>
      </c>
      <c r="E17" s="56" t="str">
        <f t="shared" si="0"/>
        <v>http://www.geograph.org.uk/gridref/NX4275685550</v>
      </c>
      <c r="F17" s="19" t="str">
        <f t="shared" si="1"/>
        <v>http://www.hill-bagging.co.uk/mountaindetails.php?qu=S&amp;rf=1688</v>
      </c>
      <c r="G17" s="8" t="s">
        <v>117</v>
      </c>
      <c r="H17" s="14" t="s">
        <v>370</v>
      </c>
      <c r="I17" s="14">
        <v>10</v>
      </c>
      <c r="J17" s="14">
        <v>10</v>
      </c>
      <c r="K17" s="15" t="s">
        <v>118</v>
      </c>
      <c r="L17" s="10">
        <v>843</v>
      </c>
      <c r="M17" s="10">
        <v>2766</v>
      </c>
      <c r="N17" s="15" t="s">
        <v>119</v>
      </c>
      <c r="O17" s="9" t="s">
        <v>120</v>
      </c>
      <c r="P17" s="20" t="s">
        <v>121</v>
      </c>
      <c r="Q17" s="20" t="s">
        <v>621</v>
      </c>
      <c r="R17" s="20">
        <v>242756</v>
      </c>
      <c r="S17" s="20">
        <v>585550</v>
      </c>
      <c r="T17" s="25" t="s">
        <v>201</v>
      </c>
      <c r="U17" s="25" t="s">
        <v>201</v>
      </c>
      <c r="V17" s="25" t="s">
        <v>201</v>
      </c>
      <c r="W17" s="25" t="s">
        <v>201</v>
      </c>
      <c r="X17" s="25" t="s">
        <v>201</v>
      </c>
      <c r="Y17" s="25" t="s">
        <v>201</v>
      </c>
      <c r="Z17" s="25" t="s">
        <v>201</v>
      </c>
      <c r="AA17" s="25" t="s">
        <v>201</v>
      </c>
      <c r="AB17" s="36" t="s">
        <v>357</v>
      </c>
      <c r="AC17" s="31" t="s">
        <v>357</v>
      </c>
      <c r="AD17" s="31" t="s">
        <v>357</v>
      </c>
      <c r="AE17" s="31" t="s">
        <v>357</v>
      </c>
      <c r="AF17" s="37" t="s">
        <v>121</v>
      </c>
      <c r="AG17" s="37" t="s">
        <v>121</v>
      </c>
    </row>
    <row r="18" spans="1:34" ht="15" customHeight="1" x14ac:dyDescent="0.2">
      <c r="A18" s="70">
        <v>17</v>
      </c>
      <c r="B18" s="14">
        <v>161</v>
      </c>
      <c r="C18" s="14">
        <v>1689</v>
      </c>
      <c r="D18" s="78" t="str">
        <f t="shared" si="2"/>
        <v>http://www.streetmap.co.uk/map?X=249781&amp;Y=587068&amp;SV=249781,587068&amp;A=Y&amp;Z=115</v>
      </c>
      <c r="E18" s="56" t="str">
        <f t="shared" si="0"/>
        <v>http://www.geograph.org.uk/gridref/NX4978187068</v>
      </c>
      <c r="F18" s="19" t="str">
        <f t="shared" si="1"/>
        <v>http://www.hill-bagging.co.uk/mountaindetails.php?qu=S&amp;rf=1689</v>
      </c>
      <c r="G18" s="8" t="s">
        <v>122</v>
      </c>
      <c r="H18" s="14" t="s">
        <v>370</v>
      </c>
      <c r="I18" s="14">
        <v>10</v>
      </c>
      <c r="J18" s="14">
        <v>10</v>
      </c>
      <c r="K18" s="15" t="s">
        <v>118</v>
      </c>
      <c r="L18" s="10">
        <v>814</v>
      </c>
      <c r="M18" s="10">
        <v>2671</v>
      </c>
      <c r="N18" s="15" t="s">
        <v>119</v>
      </c>
      <c r="O18" s="9" t="s">
        <v>120</v>
      </c>
      <c r="P18" s="20" t="s">
        <v>123</v>
      </c>
      <c r="Q18" s="20" t="s">
        <v>671</v>
      </c>
      <c r="R18" s="20">
        <v>249781</v>
      </c>
      <c r="S18" s="20">
        <v>587068</v>
      </c>
      <c r="T18" s="25" t="s">
        <v>201</v>
      </c>
      <c r="U18" s="25" t="s">
        <v>201</v>
      </c>
      <c r="V18" s="25" t="s">
        <v>201</v>
      </c>
      <c r="W18" s="25" t="s">
        <v>201</v>
      </c>
      <c r="X18" s="25" t="s">
        <v>201</v>
      </c>
      <c r="Y18" s="25" t="s">
        <v>201</v>
      </c>
      <c r="Z18" s="25" t="s">
        <v>201</v>
      </c>
      <c r="AA18" s="25" t="s">
        <v>201</v>
      </c>
      <c r="AB18" s="30" t="s">
        <v>244</v>
      </c>
      <c r="AC18" s="31" t="s">
        <v>244</v>
      </c>
      <c r="AD18" s="31" t="s">
        <v>244</v>
      </c>
      <c r="AE18" s="31" t="s">
        <v>244</v>
      </c>
      <c r="AF18" s="37" t="s">
        <v>123</v>
      </c>
      <c r="AG18" s="37" t="s">
        <v>123</v>
      </c>
    </row>
    <row r="19" spans="1:34" ht="15" customHeight="1" x14ac:dyDescent="0.2">
      <c r="A19" s="70">
        <v>18</v>
      </c>
      <c r="B19" s="14">
        <v>162</v>
      </c>
      <c r="C19" s="14">
        <v>1690</v>
      </c>
      <c r="D19" s="78" t="str">
        <f t="shared" si="2"/>
        <v>http://www.streetmap.co.uk/map?X=249694&amp;Y=588365&amp;SV=249694,588365&amp;A=Y&amp;Z=115</v>
      </c>
      <c r="E19" s="56" t="str">
        <f t="shared" si="0"/>
        <v>http://www.geograph.org.uk/gridref/NX4969488365</v>
      </c>
      <c r="F19" s="19" t="str">
        <f t="shared" si="1"/>
        <v>http://www.hill-bagging.co.uk/mountaindetails.php?qu=S&amp;rf=1690</v>
      </c>
      <c r="G19" s="8" t="s">
        <v>385</v>
      </c>
      <c r="H19" s="14" t="s">
        <v>370</v>
      </c>
      <c r="I19" s="14">
        <v>10</v>
      </c>
      <c r="J19" s="14">
        <v>10</v>
      </c>
      <c r="K19" s="15" t="s">
        <v>118</v>
      </c>
      <c r="L19" s="10">
        <v>807</v>
      </c>
      <c r="M19" s="10">
        <v>2648</v>
      </c>
      <c r="N19" s="15" t="s">
        <v>119</v>
      </c>
      <c r="O19" s="9" t="s">
        <v>120</v>
      </c>
      <c r="P19" s="20" t="s">
        <v>386</v>
      </c>
      <c r="Q19" s="20" t="s">
        <v>672</v>
      </c>
      <c r="R19" s="20">
        <v>249694</v>
      </c>
      <c r="S19" s="20">
        <v>588365</v>
      </c>
      <c r="T19" s="22" t="s">
        <v>202</v>
      </c>
      <c r="U19" s="22" t="s">
        <v>202</v>
      </c>
      <c r="V19" s="22" t="s">
        <v>202</v>
      </c>
      <c r="W19" s="22" t="s">
        <v>202</v>
      </c>
      <c r="X19" s="25" t="s">
        <v>201</v>
      </c>
      <c r="Y19" s="25" t="s">
        <v>201</v>
      </c>
      <c r="Z19" s="25" t="s">
        <v>201</v>
      </c>
      <c r="AA19" s="25" t="s">
        <v>201</v>
      </c>
      <c r="AB19" s="44" t="s">
        <v>386</v>
      </c>
      <c r="AC19" s="48" t="s">
        <v>386</v>
      </c>
      <c r="AD19" s="31" t="s">
        <v>599</v>
      </c>
      <c r="AE19" s="31" t="s">
        <v>599</v>
      </c>
      <c r="AF19" s="31" t="s">
        <v>598</v>
      </c>
      <c r="AG19" s="48" t="s">
        <v>386</v>
      </c>
    </row>
    <row r="20" spans="1:34" ht="15" customHeight="1" x14ac:dyDescent="0.2">
      <c r="A20" s="70">
        <v>19</v>
      </c>
      <c r="B20" s="14">
        <v>149</v>
      </c>
      <c r="C20" s="14">
        <v>1691</v>
      </c>
      <c r="D20" s="78" t="str">
        <f t="shared" si="2"/>
        <v>http://www.streetmap.co.uk/map?X=242089&amp;Y=586952&amp;SV=242089,586952&amp;A=Y&amp;Z=115</v>
      </c>
      <c r="E20" s="56" t="str">
        <f t="shared" si="0"/>
        <v>http://www.geograph.org.uk/gridref/NX4208986952</v>
      </c>
      <c r="F20" s="19" t="str">
        <f t="shared" si="1"/>
        <v>http://www.hill-bagging.co.uk/mountaindetails.php?qu=S&amp;rf=1691</v>
      </c>
      <c r="G20" s="8" t="s">
        <v>387</v>
      </c>
      <c r="H20" s="14" t="s">
        <v>370</v>
      </c>
      <c r="I20" s="14">
        <v>10</v>
      </c>
      <c r="J20" s="14">
        <v>10</v>
      </c>
      <c r="K20" s="15" t="s">
        <v>118</v>
      </c>
      <c r="L20" s="10">
        <v>786.8</v>
      </c>
      <c r="M20" s="10">
        <v>2581</v>
      </c>
      <c r="N20" s="15" t="s">
        <v>119</v>
      </c>
      <c r="O20" s="9" t="s">
        <v>120</v>
      </c>
      <c r="P20" s="20" t="s">
        <v>124</v>
      </c>
      <c r="Q20" s="20" t="s">
        <v>388</v>
      </c>
      <c r="R20" s="20">
        <v>242089</v>
      </c>
      <c r="S20" s="20">
        <v>586952</v>
      </c>
      <c r="T20" s="25" t="s">
        <v>201</v>
      </c>
      <c r="U20" s="25" t="s">
        <v>201</v>
      </c>
      <c r="V20" s="25" t="s">
        <v>201</v>
      </c>
      <c r="W20" s="25" t="s">
        <v>201</v>
      </c>
      <c r="X20" s="25" t="s">
        <v>201</v>
      </c>
      <c r="Y20" s="25" t="s">
        <v>201</v>
      </c>
      <c r="Z20" s="25" t="s">
        <v>201</v>
      </c>
      <c r="AA20" s="25" t="s">
        <v>201</v>
      </c>
      <c r="AB20" s="34" t="s">
        <v>352</v>
      </c>
      <c r="AC20" s="34" t="s">
        <v>253</v>
      </c>
      <c r="AD20" s="34" t="s">
        <v>253</v>
      </c>
      <c r="AE20" s="34" t="s">
        <v>253</v>
      </c>
      <c r="AF20" s="34" t="s">
        <v>358</v>
      </c>
      <c r="AG20" s="34" t="s">
        <v>358</v>
      </c>
    </row>
    <row r="21" spans="1:34" ht="15" customHeight="1" x14ac:dyDescent="0.2">
      <c r="A21" s="70">
        <v>20</v>
      </c>
      <c r="B21" s="14">
        <v>152</v>
      </c>
      <c r="C21" s="14">
        <v>1692</v>
      </c>
      <c r="D21" s="78" t="str">
        <f t="shared" si="2"/>
        <v>http://www.streetmap.co.uk/map?X=240762&amp;Y=590564&amp;SV=240762,590564&amp;A=Y&amp;Z=115</v>
      </c>
      <c r="E21" s="56" t="str">
        <f t="shared" si="0"/>
        <v>http://www.geograph.org.uk/gridref/NX4076290564</v>
      </c>
      <c r="F21" s="19" t="str">
        <f t="shared" si="1"/>
        <v>http://www.hill-bagging.co.uk/mountaindetails.php?qu=S&amp;rf=1692</v>
      </c>
      <c r="G21" s="8" t="s">
        <v>125</v>
      </c>
      <c r="H21" s="14" t="s">
        <v>370</v>
      </c>
      <c r="I21" s="14">
        <v>10</v>
      </c>
      <c r="J21" s="14">
        <v>10</v>
      </c>
      <c r="K21" s="15" t="s">
        <v>118</v>
      </c>
      <c r="L21" s="10">
        <v>774.2</v>
      </c>
      <c r="M21" s="10">
        <v>2540</v>
      </c>
      <c r="N21" s="15" t="s">
        <v>119</v>
      </c>
      <c r="O21" s="9" t="s">
        <v>120</v>
      </c>
      <c r="P21" s="20" t="s">
        <v>126</v>
      </c>
      <c r="Q21" s="20" t="s">
        <v>389</v>
      </c>
      <c r="R21" s="20">
        <v>240762</v>
      </c>
      <c r="S21" s="20">
        <v>590564</v>
      </c>
      <c r="T21" s="25" t="s">
        <v>201</v>
      </c>
      <c r="U21" s="25" t="s">
        <v>201</v>
      </c>
      <c r="V21" s="25" t="s">
        <v>201</v>
      </c>
      <c r="W21" s="25" t="s">
        <v>201</v>
      </c>
      <c r="X21" s="25" t="s">
        <v>201</v>
      </c>
      <c r="Y21" s="25" t="s">
        <v>201</v>
      </c>
      <c r="Z21" s="25" t="s">
        <v>201</v>
      </c>
      <c r="AA21" s="25" t="s">
        <v>201</v>
      </c>
      <c r="AB21" s="30" t="s">
        <v>330</v>
      </c>
      <c r="AC21" s="34" t="s">
        <v>330</v>
      </c>
      <c r="AD21" s="34" t="s">
        <v>268</v>
      </c>
      <c r="AE21" s="34" t="s">
        <v>268</v>
      </c>
      <c r="AF21" s="38" t="s">
        <v>126</v>
      </c>
      <c r="AG21" s="38" t="s">
        <v>126</v>
      </c>
      <c r="AH21" s="3" t="s">
        <v>843</v>
      </c>
    </row>
    <row r="22" spans="1:34" ht="15" customHeight="1" x14ac:dyDescent="0.2">
      <c r="A22" s="70">
        <v>21</v>
      </c>
      <c r="B22" s="14">
        <v>157</v>
      </c>
      <c r="C22" s="14">
        <v>1693</v>
      </c>
      <c r="D22" s="78" t="str">
        <f t="shared" si="2"/>
        <v>http://www.streetmap.co.uk/map?X=251612&amp;Y=582558&amp;SV=251612,582558&amp;A=Y&amp;Z=115</v>
      </c>
      <c r="E22" s="56" t="str">
        <f t="shared" si="0"/>
        <v>http://www.geograph.org.uk/gridref/NX5161282558</v>
      </c>
      <c r="F22" s="19" t="str">
        <f t="shared" si="1"/>
        <v>http://www.hill-bagging.co.uk/mountaindetails.php?qu=S&amp;rf=1693</v>
      </c>
      <c r="G22" s="75" t="s">
        <v>390</v>
      </c>
      <c r="H22" s="14" t="s">
        <v>370</v>
      </c>
      <c r="I22" s="14">
        <v>10</v>
      </c>
      <c r="J22" s="14">
        <v>10</v>
      </c>
      <c r="K22" s="15" t="s">
        <v>118</v>
      </c>
      <c r="L22" s="10">
        <v>748.64</v>
      </c>
      <c r="M22" s="10">
        <v>2456</v>
      </c>
      <c r="N22" s="15" t="s">
        <v>119</v>
      </c>
      <c r="O22" s="9" t="s">
        <v>120</v>
      </c>
      <c r="P22" s="20" t="s">
        <v>127</v>
      </c>
      <c r="Q22" s="20" t="s">
        <v>622</v>
      </c>
      <c r="R22" s="20">
        <v>251612</v>
      </c>
      <c r="S22" s="20">
        <v>582558</v>
      </c>
      <c r="T22" s="26"/>
      <c r="U22" s="26"/>
      <c r="V22" s="26"/>
      <c r="W22" s="26"/>
      <c r="X22" s="26"/>
      <c r="Y22" s="26"/>
      <c r="Z22" s="28"/>
      <c r="AA22" s="25" t="s">
        <v>201</v>
      </c>
      <c r="AB22" s="30"/>
      <c r="AC22" s="31"/>
      <c r="AD22" s="31"/>
      <c r="AE22" s="31"/>
      <c r="AF22" s="31"/>
      <c r="AG22" s="31"/>
      <c r="AH22" s="71" t="s">
        <v>765</v>
      </c>
    </row>
    <row r="23" spans="1:34" ht="15" customHeight="1" x14ac:dyDescent="0.2">
      <c r="A23" s="70">
        <v>22</v>
      </c>
      <c r="B23" s="14">
        <v>158</v>
      </c>
      <c r="C23" s="14">
        <v>1694</v>
      </c>
      <c r="D23" s="78" t="str">
        <f t="shared" si="2"/>
        <v>http://www.streetmap.co.uk/map?X=251828&amp;Y=582875&amp;SV=251828,582875&amp;A=Y&amp;Z=115</v>
      </c>
      <c r="E23" s="56" t="str">
        <f t="shared" si="0"/>
        <v>http://www.geograph.org.uk/gridref/NX5182882875</v>
      </c>
      <c r="F23" s="19" t="str">
        <f t="shared" si="1"/>
        <v>http://www.hill-bagging.co.uk/mountaindetails.php?qu=S&amp;rf=1694</v>
      </c>
      <c r="G23" s="75" t="s">
        <v>777</v>
      </c>
      <c r="H23" s="14" t="s">
        <v>370</v>
      </c>
      <c r="I23" s="14">
        <v>10</v>
      </c>
      <c r="J23" s="14">
        <v>10</v>
      </c>
      <c r="K23" s="15" t="s">
        <v>118</v>
      </c>
      <c r="L23" s="10">
        <v>746.73</v>
      </c>
      <c r="M23" s="10">
        <v>2450</v>
      </c>
      <c r="N23" s="15" t="s">
        <v>119</v>
      </c>
      <c r="O23" s="9" t="s">
        <v>120</v>
      </c>
      <c r="P23" s="20" t="s">
        <v>611</v>
      </c>
      <c r="Q23" s="20" t="s">
        <v>623</v>
      </c>
      <c r="R23" s="20">
        <v>251828</v>
      </c>
      <c r="S23" s="20">
        <v>582875</v>
      </c>
      <c r="T23" s="25" t="s">
        <v>201</v>
      </c>
      <c r="U23" s="25" t="s">
        <v>201</v>
      </c>
      <c r="V23" s="25" t="s">
        <v>201</v>
      </c>
      <c r="W23" s="25" t="s">
        <v>201</v>
      </c>
      <c r="X23" s="25" t="s">
        <v>201</v>
      </c>
      <c r="Y23" s="25" t="s">
        <v>201</v>
      </c>
      <c r="Z23" s="25" t="s">
        <v>201</v>
      </c>
      <c r="AA23" s="28"/>
      <c r="AB23" s="38" t="s">
        <v>791</v>
      </c>
      <c r="AC23" s="38" t="s">
        <v>791</v>
      </c>
      <c r="AD23" s="38" t="s">
        <v>791</v>
      </c>
      <c r="AE23" s="38" t="s">
        <v>791</v>
      </c>
      <c r="AF23" s="38" t="s">
        <v>791</v>
      </c>
      <c r="AG23" s="38" t="s">
        <v>790</v>
      </c>
      <c r="AH23" s="5" t="s">
        <v>367</v>
      </c>
    </row>
    <row r="24" spans="1:34" ht="15" customHeight="1" x14ac:dyDescent="0.2">
      <c r="A24" s="70">
        <v>23</v>
      </c>
      <c r="B24" s="14">
        <v>159</v>
      </c>
      <c r="C24" s="14">
        <v>1695</v>
      </c>
      <c r="D24" s="78" t="str">
        <f t="shared" si="2"/>
        <v>http://www.streetmap.co.uk/map?X=251124&amp;Y=583952&amp;SV=251124,583952&amp;A=Y&amp;Z=115</v>
      </c>
      <c r="E24" s="56" t="str">
        <f t="shared" si="0"/>
        <v>http://www.geograph.org.uk/gridref/NX5112483952</v>
      </c>
      <c r="F24" s="19" t="str">
        <f t="shared" si="1"/>
        <v>http://www.hill-bagging.co.uk/mountaindetails.php?qu=S&amp;rf=1695</v>
      </c>
      <c r="G24" s="8" t="s">
        <v>391</v>
      </c>
      <c r="H24" s="14" t="s">
        <v>370</v>
      </c>
      <c r="I24" s="14">
        <v>10</v>
      </c>
      <c r="J24" s="14">
        <v>10</v>
      </c>
      <c r="K24" s="15" t="s">
        <v>118</v>
      </c>
      <c r="L24" s="10">
        <v>738</v>
      </c>
      <c r="M24" s="10">
        <v>2421</v>
      </c>
      <c r="N24" s="15" t="s">
        <v>119</v>
      </c>
      <c r="O24" s="9" t="s">
        <v>120</v>
      </c>
      <c r="P24" s="20" t="s">
        <v>128</v>
      </c>
      <c r="Q24" s="20" t="s">
        <v>673</v>
      </c>
      <c r="R24" s="20">
        <v>251124</v>
      </c>
      <c r="S24" s="20">
        <v>583952</v>
      </c>
      <c r="T24" s="25" t="s">
        <v>201</v>
      </c>
      <c r="U24" s="25" t="s">
        <v>201</v>
      </c>
      <c r="V24" s="25" t="s">
        <v>201</v>
      </c>
      <c r="W24" s="25" t="s">
        <v>201</v>
      </c>
      <c r="X24" s="25" t="s">
        <v>201</v>
      </c>
      <c r="Y24" s="25" t="s">
        <v>201</v>
      </c>
      <c r="Z24" s="25" t="s">
        <v>201</v>
      </c>
      <c r="AA24" s="25" t="s">
        <v>201</v>
      </c>
      <c r="AB24" s="33" t="s">
        <v>269</v>
      </c>
      <c r="AC24" s="34" t="s">
        <v>269</v>
      </c>
      <c r="AD24" s="34" t="s">
        <v>269</v>
      </c>
      <c r="AE24" s="34" t="s">
        <v>269</v>
      </c>
      <c r="AF24" s="38" t="s">
        <v>128</v>
      </c>
      <c r="AG24" s="38" t="s">
        <v>128</v>
      </c>
    </row>
    <row r="25" spans="1:34" ht="15" customHeight="1" x14ac:dyDescent="0.2">
      <c r="A25" s="70">
        <v>24</v>
      </c>
      <c r="B25" s="14">
        <v>147</v>
      </c>
      <c r="C25" s="14">
        <v>1696</v>
      </c>
      <c r="D25" s="78" t="str">
        <f t="shared" si="2"/>
        <v>http://www.streetmap.co.uk/map?X=241486&amp;Y=583908&amp;SV=241486,583908&amp;A=Y&amp;Z=115</v>
      </c>
      <c r="E25" s="56" t="str">
        <f t="shared" si="0"/>
        <v>http://www.geograph.org.uk/gridref/NX4148683908</v>
      </c>
      <c r="F25" s="19" t="str">
        <f t="shared" si="1"/>
        <v>http://www.hill-bagging.co.uk/mountaindetails.php?qu=S&amp;rf=1696</v>
      </c>
      <c r="G25" s="8" t="s">
        <v>470</v>
      </c>
      <c r="H25" s="14" t="s">
        <v>370</v>
      </c>
      <c r="I25" s="14">
        <v>10</v>
      </c>
      <c r="J25" s="14">
        <v>10</v>
      </c>
      <c r="K25" s="15" t="s">
        <v>118</v>
      </c>
      <c r="L25" s="10">
        <v>719</v>
      </c>
      <c r="M25" s="10">
        <v>2359</v>
      </c>
      <c r="N25" s="15" t="s">
        <v>119</v>
      </c>
      <c r="O25" s="9" t="s">
        <v>120</v>
      </c>
      <c r="P25" s="20" t="s">
        <v>129</v>
      </c>
      <c r="Q25" s="20" t="s">
        <v>624</v>
      </c>
      <c r="R25" s="20">
        <v>241486</v>
      </c>
      <c r="S25" s="20">
        <v>583908</v>
      </c>
      <c r="T25" s="22" t="s">
        <v>202</v>
      </c>
      <c r="U25" s="22" t="s">
        <v>202</v>
      </c>
      <c r="V25" s="22" t="s">
        <v>202</v>
      </c>
      <c r="W25" s="22" t="s">
        <v>202</v>
      </c>
      <c r="X25" s="22" t="s">
        <v>202</v>
      </c>
      <c r="Y25" s="22" t="s">
        <v>202</v>
      </c>
      <c r="Z25" s="22" t="s">
        <v>202</v>
      </c>
      <c r="AA25" s="22" t="s">
        <v>202</v>
      </c>
      <c r="AB25" s="33" t="s">
        <v>270</v>
      </c>
      <c r="AC25" s="34" t="s">
        <v>270</v>
      </c>
      <c r="AD25" s="34" t="s">
        <v>270</v>
      </c>
      <c r="AE25" s="34" t="s">
        <v>270</v>
      </c>
      <c r="AF25" s="38" t="s">
        <v>129</v>
      </c>
      <c r="AG25" s="38" t="s">
        <v>129</v>
      </c>
    </row>
    <row r="26" spans="1:34" ht="15" customHeight="1" x14ac:dyDescent="0.2">
      <c r="A26" s="70">
        <v>25</v>
      </c>
      <c r="B26" s="14">
        <v>143</v>
      </c>
      <c r="C26" s="14">
        <v>1697</v>
      </c>
      <c r="D26" s="78" t="str">
        <f t="shared" si="2"/>
        <v>http://www.streetmap.co.uk/map?X=243532&amp;Y=576999&amp;SV=243532,576999&amp;A=Y&amp;Z=115</v>
      </c>
      <c r="E26" s="56" t="str">
        <f t="shared" si="0"/>
        <v>http://www.geograph.org.uk/gridref/NX4353276999</v>
      </c>
      <c r="F26" s="19" t="str">
        <f t="shared" si="1"/>
        <v>http://www.hill-bagging.co.uk/mountaindetails.php?qu=S&amp;rf=1697</v>
      </c>
      <c r="G26" s="8" t="s">
        <v>130</v>
      </c>
      <c r="H26" s="14" t="s">
        <v>370</v>
      </c>
      <c r="I26" s="14">
        <v>10</v>
      </c>
      <c r="J26" s="14">
        <v>10</v>
      </c>
      <c r="K26" s="15" t="s">
        <v>118</v>
      </c>
      <c r="L26" s="10">
        <v>717</v>
      </c>
      <c r="M26" s="10">
        <v>2352</v>
      </c>
      <c r="N26" s="15" t="s">
        <v>119</v>
      </c>
      <c r="O26" s="9" t="s">
        <v>131</v>
      </c>
      <c r="P26" s="20" t="s">
        <v>132</v>
      </c>
      <c r="Q26" s="20" t="s">
        <v>674</v>
      </c>
      <c r="R26" s="20">
        <v>243532</v>
      </c>
      <c r="S26" s="20">
        <v>576999</v>
      </c>
      <c r="T26" s="25" t="s">
        <v>201</v>
      </c>
      <c r="U26" s="25" t="s">
        <v>201</v>
      </c>
      <c r="V26" s="25" t="s">
        <v>201</v>
      </c>
      <c r="W26" s="25" t="s">
        <v>201</v>
      </c>
      <c r="X26" s="25" t="s">
        <v>201</v>
      </c>
      <c r="Y26" s="25" t="s">
        <v>201</v>
      </c>
      <c r="Z26" s="25" t="s">
        <v>201</v>
      </c>
      <c r="AA26" s="25" t="s">
        <v>201</v>
      </c>
      <c r="AB26" s="62" t="s">
        <v>271</v>
      </c>
      <c r="AC26" s="31" t="s">
        <v>271</v>
      </c>
      <c r="AD26" s="31" t="s">
        <v>271</v>
      </c>
      <c r="AE26" s="31" t="s">
        <v>271</v>
      </c>
      <c r="AF26" s="37" t="s">
        <v>132</v>
      </c>
      <c r="AG26" s="37" t="s">
        <v>132</v>
      </c>
    </row>
    <row r="27" spans="1:34" ht="15" customHeight="1" x14ac:dyDescent="0.2">
      <c r="A27" s="70">
        <v>26</v>
      </c>
      <c r="B27" s="14">
        <v>160</v>
      </c>
      <c r="C27" s="14">
        <v>1698</v>
      </c>
      <c r="D27" s="78" t="str">
        <f t="shared" si="2"/>
        <v>http://www.streetmap.co.uk/map?X=250824&amp;Y=584792&amp;SV=250824,584792&amp;A=Y&amp;Z=115</v>
      </c>
      <c r="E27" s="56" t="str">
        <f t="shared" si="0"/>
        <v>http://www.geograph.org.uk/gridref/NX5082484792</v>
      </c>
      <c r="F27" s="19" t="str">
        <f t="shared" si="1"/>
        <v>http://www.hill-bagging.co.uk/mountaindetails.php?qu=S&amp;rf=1698</v>
      </c>
      <c r="G27" s="8" t="s">
        <v>471</v>
      </c>
      <c r="H27" s="14" t="s">
        <v>370</v>
      </c>
      <c r="I27" s="14">
        <v>10</v>
      </c>
      <c r="J27" s="14">
        <v>10</v>
      </c>
      <c r="K27" s="15" t="s">
        <v>118</v>
      </c>
      <c r="L27" s="10">
        <v>716</v>
      </c>
      <c r="M27" s="10">
        <v>2349</v>
      </c>
      <c r="N27" s="15" t="s">
        <v>119</v>
      </c>
      <c r="O27" s="9" t="s">
        <v>120</v>
      </c>
      <c r="P27" s="20" t="s">
        <v>133</v>
      </c>
      <c r="Q27" s="20" t="s">
        <v>625</v>
      </c>
      <c r="R27" s="20">
        <v>250824</v>
      </c>
      <c r="S27" s="20">
        <v>584792</v>
      </c>
      <c r="T27" s="22" t="s">
        <v>202</v>
      </c>
      <c r="U27" s="22" t="s">
        <v>202</v>
      </c>
      <c r="V27" s="22" t="s">
        <v>202</v>
      </c>
      <c r="W27" s="22" t="s">
        <v>202</v>
      </c>
      <c r="X27" s="22" t="s">
        <v>202</v>
      </c>
      <c r="Y27" s="22" t="s">
        <v>202</v>
      </c>
      <c r="Z27" s="22" t="s">
        <v>202</v>
      </c>
      <c r="AA27" s="22" t="s">
        <v>202</v>
      </c>
      <c r="AB27" s="64" t="s">
        <v>272</v>
      </c>
      <c r="AC27" s="48" t="s">
        <v>272</v>
      </c>
      <c r="AD27" s="48" t="s">
        <v>272</v>
      </c>
      <c r="AE27" s="48" t="s">
        <v>272</v>
      </c>
      <c r="AF27" s="48" t="s">
        <v>272</v>
      </c>
      <c r="AG27" s="48" t="s">
        <v>133</v>
      </c>
    </row>
    <row r="28" spans="1:34" ht="15" customHeight="1" x14ac:dyDescent="0.2">
      <c r="A28" s="70">
        <v>27</v>
      </c>
      <c r="B28" s="14">
        <v>140</v>
      </c>
      <c r="C28" s="14">
        <v>1699</v>
      </c>
      <c r="D28" s="78" t="str">
        <f t="shared" si="2"/>
        <v>http://www.streetmap.co.uk/map?X=250117&amp;Y=567050&amp;SV=250117,567050&amp;A=Y&amp;Z=115</v>
      </c>
      <c r="E28" s="56" t="str">
        <f t="shared" si="0"/>
        <v>http://www.geograph.org.uk/gridref/NX5011767050</v>
      </c>
      <c r="F28" s="19" t="str">
        <f t="shared" si="1"/>
        <v>http://www.hill-bagging.co.uk/mountaindetails.php?qu=S&amp;rf=1699</v>
      </c>
      <c r="G28" s="8" t="s">
        <v>134</v>
      </c>
      <c r="H28" s="14" t="s">
        <v>370</v>
      </c>
      <c r="I28" s="14">
        <v>10</v>
      </c>
      <c r="J28" s="14">
        <v>10</v>
      </c>
      <c r="K28" s="15" t="s">
        <v>118</v>
      </c>
      <c r="L28" s="10">
        <v>711</v>
      </c>
      <c r="M28" s="10">
        <v>2333</v>
      </c>
      <c r="N28" s="15" t="s">
        <v>135</v>
      </c>
      <c r="O28" s="9" t="s">
        <v>131</v>
      </c>
      <c r="P28" s="20" t="s">
        <v>136</v>
      </c>
      <c r="Q28" s="20" t="s">
        <v>675</v>
      </c>
      <c r="R28" s="20">
        <v>250117</v>
      </c>
      <c r="S28" s="20">
        <v>567050</v>
      </c>
      <c r="T28" s="25" t="s">
        <v>201</v>
      </c>
      <c r="U28" s="25" t="s">
        <v>201</v>
      </c>
      <c r="V28" s="25" t="s">
        <v>201</v>
      </c>
      <c r="W28" s="25" t="s">
        <v>201</v>
      </c>
      <c r="X28" s="25" t="s">
        <v>201</v>
      </c>
      <c r="Y28" s="25" t="s">
        <v>201</v>
      </c>
      <c r="Z28" s="25" t="s">
        <v>201</v>
      </c>
      <c r="AA28" s="25" t="s">
        <v>201</v>
      </c>
      <c r="AB28" s="33" t="s">
        <v>246</v>
      </c>
      <c r="AC28" s="34" t="s">
        <v>246</v>
      </c>
      <c r="AD28" s="34" t="s">
        <v>246</v>
      </c>
      <c r="AE28" s="34" t="s">
        <v>246</v>
      </c>
      <c r="AF28" s="37" t="s">
        <v>136</v>
      </c>
      <c r="AG28" s="37" t="s">
        <v>136</v>
      </c>
    </row>
    <row r="29" spans="1:34" ht="15" customHeight="1" x14ac:dyDescent="0.2">
      <c r="A29" s="70">
        <v>28</v>
      </c>
      <c r="B29" s="14">
        <v>151</v>
      </c>
      <c r="C29" s="14">
        <v>1700</v>
      </c>
      <c r="D29" s="78" t="str">
        <f t="shared" si="2"/>
        <v>http://www.streetmap.co.uk/map?X=240902&amp;Y=589189&amp;SV=240902,589189&amp;A=Y&amp;Z=115</v>
      </c>
      <c r="E29" s="56" t="str">
        <f t="shared" si="0"/>
        <v>http://www.geograph.org.uk/gridref/NX4090289189</v>
      </c>
      <c r="F29" s="19" t="str">
        <f t="shared" si="1"/>
        <v>http://www.hill-bagging.co.uk/mountaindetails.php?qu=S&amp;rf=1700</v>
      </c>
      <c r="G29" s="8" t="s">
        <v>392</v>
      </c>
      <c r="H29" s="14" t="s">
        <v>370</v>
      </c>
      <c r="I29" s="14">
        <v>10</v>
      </c>
      <c r="J29" s="14">
        <v>10</v>
      </c>
      <c r="K29" s="15" t="s">
        <v>118</v>
      </c>
      <c r="L29" s="10">
        <v>696.4</v>
      </c>
      <c r="M29" s="10">
        <v>2285</v>
      </c>
      <c r="N29" s="15" t="s">
        <v>119</v>
      </c>
      <c r="O29" s="9" t="s">
        <v>120</v>
      </c>
      <c r="P29" s="20" t="s">
        <v>137</v>
      </c>
      <c r="Q29" s="20" t="s">
        <v>393</v>
      </c>
      <c r="R29" s="20">
        <v>240902</v>
      </c>
      <c r="S29" s="20">
        <v>589189</v>
      </c>
      <c r="T29" s="25" t="s">
        <v>201</v>
      </c>
      <c r="U29" s="25" t="s">
        <v>201</v>
      </c>
      <c r="V29" s="25" t="s">
        <v>201</v>
      </c>
      <c r="W29" s="25" t="s">
        <v>201</v>
      </c>
      <c r="X29" s="25" t="s">
        <v>201</v>
      </c>
      <c r="Y29" s="25" t="s">
        <v>201</v>
      </c>
      <c r="Z29" s="25" t="s">
        <v>201</v>
      </c>
      <c r="AA29" s="25" t="s">
        <v>201</v>
      </c>
      <c r="AB29" s="30" t="s">
        <v>273</v>
      </c>
      <c r="AC29" s="31" t="s">
        <v>273</v>
      </c>
      <c r="AD29" s="31" t="s">
        <v>273</v>
      </c>
      <c r="AE29" s="31" t="s">
        <v>273</v>
      </c>
      <c r="AF29" s="37" t="s">
        <v>137</v>
      </c>
      <c r="AG29" s="37" t="s">
        <v>137</v>
      </c>
    </row>
    <row r="30" spans="1:34" ht="15" customHeight="1" x14ac:dyDescent="0.2">
      <c r="A30" s="70">
        <v>29</v>
      </c>
      <c r="B30" s="14">
        <v>163</v>
      </c>
      <c r="C30" s="14">
        <v>1701</v>
      </c>
      <c r="D30" s="78" t="str">
        <f t="shared" si="2"/>
        <v>http://www.streetmap.co.uk/map?X=250059&amp;Y=590981&amp;SV=250059,590981&amp;A=Y&amp;Z=115</v>
      </c>
      <c r="E30" s="56" t="str">
        <f t="shared" si="0"/>
        <v>http://www.geograph.org.uk/gridref/NX5005990981</v>
      </c>
      <c r="F30" s="19" t="str">
        <f t="shared" si="1"/>
        <v>http://www.hill-bagging.co.uk/mountaindetails.php?qu=S&amp;rf=1701</v>
      </c>
      <c r="G30" s="8" t="s">
        <v>394</v>
      </c>
      <c r="H30" s="14" t="s">
        <v>370</v>
      </c>
      <c r="I30" s="14">
        <v>10</v>
      </c>
      <c r="J30" s="14">
        <v>10</v>
      </c>
      <c r="K30" s="15" t="s">
        <v>118</v>
      </c>
      <c r="L30" s="10">
        <v>695</v>
      </c>
      <c r="M30" s="10">
        <v>2280</v>
      </c>
      <c r="N30" s="15" t="s">
        <v>119</v>
      </c>
      <c r="O30" s="9" t="s">
        <v>120</v>
      </c>
      <c r="P30" s="20" t="s">
        <v>138</v>
      </c>
      <c r="Q30" s="20" t="s">
        <v>676</v>
      </c>
      <c r="R30" s="20">
        <v>250059</v>
      </c>
      <c r="S30" s="20">
        <v>590981</v>
      </c>
      <c r="T30" s="25" t="s">
        <v>201</v>
      </c>
      <c r="U30" s="25" t="s">
        <v>201</v>
      </c>
      <c r="V30" s="25" t="s">
        <v>201</v>
      </c>
      <c r="W30" s="25" t="s">
        <v>201</v>
      </c>
      <c r="X30" s="25" t="s">
        <v>201</v>
      </c>
      <c r="Y30" s="25" t="s">
        <v>201</v>
      </c>
      <c r="Z30" s="25" t="s">
        <v>201</v>
      </c>
      <c r="AA30" s="25" t="s">
        <v>201</v>
      </c>
      <c r="AB30" s="30" t="s">
        <v>245</v>
      </c>
      <c r="AC30" s="31" t="s">
        <v>245</v>
      </c>
      <c r="AD30" s="31" t="s">
        <v>245</v>
      </c>
      <c r="AE30" s="31" t="s">
        <v>245</v>
      </c>
      <c r="AF30" s="37" t="s">
        <v>138</v>
      </c>
      <c r="AG30" s="37" t="s">
        <v>138</v>
      </c>
    </row>
    <row r="31" spans="1:34" ht="15" customHeight="1" x14ac:dyDescent="0.2">
      <c r="A31" s="70">
        <v>30</v>
      </c>
      <c r="B31" s="14">
        <v>156</v>
      </c>
      <c r="C31" s="14">
        <v>1702</v>
      </c>
      <c r="D31" s="78" t="str">
        <f t="shared" si="2"/>
        <v>http://www.streetmap.co.uk/map?X=245415&amp;Y=586637&amp;SV=245415,586637&amp;A=Y&amp;Z=115</v>
      </c>
      <c r="E31" s="56" t="str">
        <f t="shared" si="0"/>
        <v>http://www.geograph.org.uk/gridref/NX4541586637</v>
      </c>
      <c r="F31" s="19" t="str">
        <f t="shared" si="1"/>
        <v>http://www.hill-bagging.co.uk/mountaindetails.php?qu=S&amp;rf=1702</v>
      </c>
      <c r="G31" s="8" t="s">
        <v>139</v>
      </c>
      <c r="H31" s="14" t="s">
        <v>370</v>
      </c>
      <c r="I31" s="14">
        <v>10</v>
      </c>
      <c r="J31" s="14">
        <v>10</v>
      </c>
      <c r="K31" s="15" t="s">
        <v>118</v>
      </c>
      <c r="L31" s="10">
        <v>692</v>
      </c>
      <c r="M31" s="10">
        <v>2270</v>
      </c>
      <c r="N31" s="15" t="s">
        <v>119</v>
      </c>
      <c r="O31" s="9" t="s">
        <v>120</v>
      </c>
      <c r="P31" s="20" t="s">
        <v>395</v>
      </c>
      <c r="Q31" s="20" t="s">
        <v>677</v>
      </c>
      <c r="R31" s="20">
        <v>245415</v>
      </c>
      <c r="S31" s="20">
        <v>586637</v>
      </c>
      <c r="T31" s="25" t="s">
        <v>201</v>
      </c>
      <c r="U31" s="25" t="s">
        <v>201</v>
      </c>
      <c r="V31" s="25" t="s">
        <v>201</v>
      </c>
      <c r="W31" s="25" t="s">
        <v>201</v>
      </c>
      <c r="X31" s="25" t="s">
        <v>201</v>
      </c>
      <c r="Y31" s="25" t="s">
        <v>201</v>
      </c>
      <c r="Z31" s="25" t="s">
        <v>201</v>
      </c>
      <c r="AA31" s="25" t="s">
        <v>201</v>
      </c>
      <c r="AB31" s="35" t="s">
        <v>597</v>
      </c>
      <c r="AC31" s="31" t="s">
        <v>597</v>
      </c>
      <c r="AD31" s="31" t="s">
        <v>597</v>
      </c>
      <c r="AE31" s="31" t="s">
        <v>597</v>
      </c>
      <c r="AF31" s="48" t="s">
        <v>395</v>
      </c>
      <c r="AG31" s="48" t="s">
        <v>395</v>
      </c>
    </row>
    <row r="32" spans="1:34" ht="15" customHeight="1" x14ac:dyDescent="0.2">
      <c r="A32" s="70">
        <v>31</v>
      </c>
      <c r="B32" s="14">
        <v>142</v>
      </c>
      <c r="C32" s="14">
        <v>1703</v>
      </c>
      <c r="D32" s="78" t="str">
        <f t="shared" si="2"/>
        <v>http://www.streetmap.co.uk/map?X=242470&amp;Y=575748&amp;SV=242470,575748&amp;A=Y&amp;Z=115</v>
      </c>
      <c r="E32" s="56" t="str">
        <f t="shared" si="0"/>
        <v>http://www.geograph.org.uk/gridref/NX4247075748</v>
      </c>
      <c r="F32" s="19" t="str">
        <f t="shared" si="1"/>
        <v>http://www.hill-bagging.co.uk/mountaindetails.php?qu=S&amp;rf=1703</v>
      </c>
      <c r="G32" s="8" t="s">
        <v>396</v>
      </c>
      <c r="H32" s="14" t="s">
        <v>370</v>
      </c>
      <c r="I32" s="14">
        <v>10</v>
      </c>
      <c r="J32" s="14">
        <v>10</v>
      </c>
      <c r="K32" s="15" t="s">
        <v>118</v>
      </c>
      <c r="L32" s="10">
        <v>676</v>
      </c>
      <c r="M32" s="10">
        <v>2218</v>
      </c>
      <c r="N32" s="15" t="s">
        <v>119</v>
      </c>
      <c r="O32" s="9" t="s">
        <v>131</v>
      </c>
      <c r="P32" s="20" t="s">
        <v>653</v>
      </c>
      <c r="Q32" s="20" t="s">
        <v>678</v>
      </c>
      <c r="R32" s="20">
        <v>242470</v>
      </c>
      <c r="S32" s="20">
        <v>575748</v>
      </c>
      <c r="T32" s="25" t="s">
        <v>201</v>
      </c>
      <c r="U32" s="25" t="s">
        <v>201</v>
      </c>
      <c r="V32" s="25" t="s">
        <v>201</v>
      </c>
      <c r="W32" s="25" t="s">
        <v>201</v>
      </c>
      <c r="X32" s="25" t="s">
        <v>201</v>
      </c>
      <c r="Y32" s="25" t="s">
        <v>201</v>
      </c>
      <c r="Z32" s="25" t="s">
        <v>201</v>
      </c>
      <c r="AA32" s="25" t="s">
        <v>201</v>
      </c>
      <c r="AB32" s="38" t="s">
        <v>793</v>
      </c>
      <c r="AC32" s="38" t="s">
        <v>793</v>
      </c>
      <c r="AD32" s="38" t="s">
        <v>793</v>
      </c>
      <c r="AE32" s="38" t="s">
        <v>793</v>
      </c>
      <c r="AF32" s="37" t="s">
        <v>792</v>
      </c>
      <c r="AG32" s="37" t="s">
        <v>792</v>
      </c>
    </row>
    <row r="33" spans="1:34" ht="15" customHeight="1" x14ac:dyDescent="0.2">
      <c r="A33" s="70">
        <v>32</v>
      </c>
      <c r="B33" s="14">
        <v>144</v>
      </c>
      <c r="C33" s="14">
        <v>1704</v>
      </c>
      <c r="D33" s="78" t="str">
        <f t="shared" si="2"/>
        <v>http://www.streetmap.co.uk/map?X=245467&amp;Y=576955&amp;SV=245467,576955&amp;A=Y&amp;Z=115</v>
      </c>
      <c r="E33" s="56" t="str">
        <f t="shared" si="0"/>
        <v>http://www.geograph.org.uk/gridref/NX4546776955</v>
      </c>
      <c r="F33" s="19" t="str">
        <f t="shared" si="1"/>
        <v>http://www.hill-bagging.co.uk/mountaindetails.php?qu=S&amp;rf=1704</v>
      </c>
      <c r="G33" s="8" t="s">
        <v>397</v>
      </c>
      <c r="H33" s="14" t="s">
        <v>370</v>
      </c>
      <c r="I33" s="14">
        <v>10</v>
      </c>
      <c r="J33" s="14">
        <v>10</v>
      </c>
      <c r="K33" s="15" t="s">
        <v>118</v>
      </c>
      <c r="L33" s="10">
        <v>674</v>
      </c>
      <c r="M33" s="10">
        <v>2211</v>
      </c>
      <c r="N33" s="15" t="s">
        <v>119</v>
      </c>
      <c r="O33" s="9" t="s">
        <v>131</v>
      </c>
      <c r="P33" s="20" t="s">
        <v>140</v>
      </c>
      <c r="Q33" s="20" t="s">
        <v>398</v>
      </c>
      <c r="R33" s="20">
        <v>245467</v>
      </c>
      <c r="S33" s="20">
        <v>576955</v>
      </c>
      <c r="T33" s="25" t="s">
        <v>201</v>
      </c>
      <c r="U33" s="25" t="s">
        <v>201</v>
      </c>
      <c r="V33" s="25" t="s">
        <v>201</v>
      </c>
      <c r="W33" s="25" t="s">
        <v>201</v>
      </c>
      <c r="X33" s="25" t="s">
        <v>201</v>
      </c>
      <c r="Y33" s="25" t="s">
        <v>201</v>
      </c>
      <c r="Z33" s="25" t="s">
        <v>201</v>
      </c>
      <c r="AA33" s="25" t="s">
        <v>201</v>
      </c>
      <c r="AB33" s="35" t="s">
        <v>351</v>
      </c>
      <c r="AC33" s="37" t="s">
        <v>140</v>
      </c>
      <c r="AD33" s="37" t="s">
        <v>140</v>
      </c>
      <c r="AE33" s="37" t="s">
        <v>140</v>
      </c>
      <c r="AF33" s="37" t="s">
        <v>140</v>
      </c>
      <c r="AG33" s="37" t="s">
        <v>140</v>
      </c>
    </row>
    <row r="34" spans="1:34" ht="15" customHeight="1" x14ac:dyDescent="0.2">
      <c r="A34" s="70">
        <v>33</v>
      </c>
      <c r="B34" s="14">
        <v>164</v>
      </c>
      <c r="C34" s="14">
        <v>1705</v>
      </c>
      <c r="D34" s="78" t="str">
        <f t="shared" si="2"/>
        <v>http://www.streetmap.co.uk/map?X=251551&amp;Y=591356&amp;SV=251551,591356&amp;A=Y&amp;Z=115</v>
      </c>
      <c r="E34" s="56" t="str">
        <f t="shared" si="0"/>
        <v>http://www.geograph.org.uk/gridref/NX5155191356</v>
      </c>
      <c r="F34" s="19" t="str">
        <f t="shared" ref="F34:F65" si="3">HYPERLINK("http://www.hill-bagging.co.uk/mountaindetails.php?qu=S&amp;rf="&amp;C34)</f>
        <v>http://www.hill-bagging.co.uk/mountaindetails.php?qu=S&amp;rf=1705</v>
      </c>
      <c r="G34" s="8" t="s">
        <v>399</v>
      </c>
      <c r="H34" s="14" t="s">
        <v>370</v>
      </c>
      <c r="I34" s="14">
        <v>10</v>
      </c>
      <c r="J34" s="14">
        <v>10</v>
      </c>
      <c r="K34" s="15" t="s">
        <v>118</v>
      </c>
      <c r="L34" s="10">
        <v>659</v>
      </c>
      <c r="M34" s="10">
        <v>2162</v>
      </c>
      <c r="N34" s="15" t="s">
        <v>119</v>
      </c>
      <c r="O34" s="9" t="s">
        <v>120</v>
      </c>
      <c r="P34" s="20" t="s">
        <v>141</v>
      </c>
      <c r="Q34" s="20" t="s">
        <v>679</v>
      </c>
      <c r="R34" s="20">
        <v>251551</v>
      </c>
      <c r="S34" s="20">
        <v>591356</v>
      </c>
      <c r="T34" s="25" t="s">
        <v>201</v>
      </c>
      <c r="U34" s="25" t="s">
        <v>201</v>
      </c>
      <c r="V34" s="25" t="s">
        <v>201</v>
      </c>
      <c r="W34" s="25" t="s">
        <v>201</v>
      </c>
      <c r="X34" s="25" t="s">
        <v>201</v>
      </c>
      <c r="Y34" s="25" t="s">
        <v>201</v>
      </c>
      <c r="Z34" s="25" t="s">
        <v>201</v>
      </c>
      <c r="AA34" s="25" t="s">
        <v>201</v>
      </c>
      <c r="AB34" s="62" t="s">
        <v>274</v>
      </c>
      <c r="AC34" s="31" t="s">
        <v>274</v>
      </c>
      <c r="AD34" s="31" t="s">
        <v>274</v>
      </c>
      <c r="AE34" s="31" t="s">
        <v>274</v>
      </c>
      <c r="AF34" s="37" t="s">
        <v>141</v>
      </c>
      <c r="AG34" s="37" t="s">
        <v>141</v>
      </c>
    </row>
    <row r="35" spans="1:34" ht="15" customHeight="1" x14ac:dyDescent="0.2">
      <c r="A35" s="70">
        <v>34</v>
      </c>
      <c r="B35" s="14">
        <v>153</v>
      </c>
      <c r="C35" s="14">
        <v>1706</v>
      </c>
      <c r="D35" s="78" t="str">
        <f t="shared" si="2"/>
        <v>http://www.streetmap.co.uk/map?X=240034&amp;Y=592011&amp;SV=240034,592011&amp;A=Y&amp;Z=115</v>
      </c>
      <c r="E35" s="56" t="str">
        <f t="shared" si="0"/>
        <v>http://www.geograph.org.uk/gridref/NX4003492011</v>
      </c>
      <c r="F35" s="19" t="str">
        <f t="shared" si="3"/>
        <v>http://www.hill-bagging.co.uk/mountaindetails.php?qu=S&amp;rf=1706</v>
      </c>
      <c r="G35" s="8" t="s">
        <v>472</v>
      </c>
      <c r="H35" s="14" t="s">
        <v>370</v>
      </c>
      <c r="I35" s="14">
        <v>10</v>
      </c>
      <c r="J35" s="14">
        <v>10</v>
      </c>
      <c r="K35" s="15" t="s">
        <v>118</v>
      </c>
      <c r="L35" s="10">
        <v>659.5</v>
      </c>
      <c r="M35" s="10">
        <v>2164</v>
      </c>
      <c r="N35" s="15" t="s">
        <v>119</v>
      </c>
      <c r="O35" s="9" t="s">
        <v>120</v>
      </c>
      <c r="P35" s="20" t="s">
        <v>142</v>
      </c>
      <c r="Q35" s="20" t="s">
        <v>473</v>
      </c>
      <c r="R35" s="20">
        <v>240034</v>
      </c>
      <c r="S35" s="20">
        <v>592011</v>
      </c>
      <c r="T35" s="22" t="s">
        <v>202</v>
      </c>
      <c r="U35" s="22" t="s">
        <v>202</v>
      </c>
      <c r="V35" s="22" t="s">
        <v>202</v>
      </c>
      <c r="W35" s="22" t="s">
        <v>202</v>
      </c>
      <c r="X35" s="22" t="s">
        <v>202</v>
      </c>
      <c r="Y35" s="22" t="s">
        <v>202</v>
      </c>
      <c r="Z35" s="22" t="s">
        <v>202</v>
      </c>
      <c r="AA35" s="22" t="s">
        <v>202</v>
      </c>
      <c r="AB35" s="39" t="s">
        <v>142</v>
      </c>
      <c r="AC35" s="38" t="s">
        <v>142</v>
      </c>
      <c r="AD35" s="38" t="s">
        <v>142</v>
      </c>
      <c r="AE35" s="38" t="s">
        <v>142</v>
      </c>
      <c r="AF35" s="49" t="s">
        <v>126</v>
      </c>
      <c r="AG35" s="38" t="s">
        <v>142</v>
      </c>
      <c r="AH35" s="79" t="s">
        <v>823</v>
      </c>
    </row>
    <row r="36" spans="1:34" ht="15" customHeight="1" x14ac:dyDescent="0.2">
      <c r="A36" s="70">
        <v>35</v>
      </c>
      <c r="B36" s="14">
        <v>145</v>
      </c>
      <c r="C36" s="14">
        <v>1707</v>
      </c>
      <c r="D36" s="78" t="str">
        <f t="shared" si="2"/>
        <v>http://www.streetmap.co.uk/map?X=247808&amp;Y=575458&amp;SV=247808,575458&amp;A=Y&amp;Z=115</v>
      </c>
      <c r="E36" s="56" t="str">
        <f t="shared" si="0"/>
        <v>http://www.geograph.org.uk/gridref/NX4780875458</v>
      </c>
      <c r="F36" s="19" t="str">
        <f t="shared" si="3"/>
        <v>http://www.hill-bagging.co.uk/mountaindetails.php?qu=S&amp;rf=1707</v>
      </c>
      <c r="G36" s="8" t="s">
        <v>143</v>
      </c>
      <c r="H36" s="14" t="s">
        <v>370</v>
      </c>
      <c r="I36" s="14">
        <v>10</v>
      </c>
      <c r="J36" s="14">
        <v>10</v>
      </c>
      <c r="K36" s="15" t="s">
        <v>118</v>
      </c>
      <c r="L36" s="10">
        <v>657</v>
      </c>
      <c r="M36" s="10">
        <v>2156</v>
      </c>
      <c r="N36" s="15" t="s">
        <v>119</v>
      </c>
      <c r="O36" s="9" t="s">
        <v>131</v>
      </c>
      <c r="P36" s="20" t="s">
        <v>400</v>
      </c>
      <c r="Q36" s="20" t="s">
        <v>401</v>
      </c>
      <c r="R36" s="20">
        <v>247808</v>
      </c>
      <c r="S36" s="20">
        <v>575458</v>
      </c>
      <c r="T36" s="25" t="s">
        <v>201</v>
      </c>
      <c r="U36" s="25" t="s">
        <v>201</v>
      </c>
      <c r="V36" s="25" t="s">
        <v>201</v>
      </c>
      <c r="W36" s="25" t="s">
        <v>201</v>
      </c>
      <c r="X36" s="25" t="s">
        <v>201</v>
      </c>
      <c r="Y36" s="25" t="s">
        <v>201</v>
      </c>
      <c r="Z36" s="25" t="s">
        <v>201</v>
      </c>
      <c r="AA36" s="25" t="s">
        <v>201</v>
      </c>
      <c r="AB36" s="35" t="s">
        <v>596</v>
      </c>
      <c r="AC36" s="31" t="s">
        <v>596</v>
      </c>
      <c r="AD36" s="31" t="s">
        <v>596</v>
      </c>
      <c r="AE36" s="31" t="s">
        <v>596</v>
      </c>
      <c r="AF36" s="48" t="s">
        <v>400</v>
      </c>
      <c r="AG36" s="31" t="s">
        <v>578</v>
      </c>
    </row>
    <row r="37" spans="1:34" ht="15" customHeight="1" x14ac:dyDescent="0.2">
      <c r="A37" s="70">
        <v>36</v>
      </c>
      <c r="B37" s="14">
        <v>139</v>
      </c>
      <c r="C37" s="14">
        <v>1708</v>
      </c>
      <c r="D37" s="78" t="str">
        <f t="shared" si="2"/>
        <v>http://www.streetmap.co.uk/map?X=250970&amp;Y=565626&amp;SV=250970,565626&amp;A=Y&amp;Z=115</v>
      </c>
      <c r="E37" s="56" t="str">
        <f t="shared" si="0"/>
        <v>http://www.geograph.org.uk/gridref/NX5097065626</v>
      </c>
      <c r="F37" s="19" t="str">
        <f t="shared" si="3"/>
        <v>http://www.hill-bagging.co.uk/mountaindetails.php?qu=S&amp;rf=1708</v>
      </c>
      <c r="G37" s="8" t="s">
        <v>474</v>
      </c>
      <c r="H37" s="14" t="s">
        <v>370</v>
      </c>
      <c r="I37" s="14">
        <v>10</v>
      </c>
      <c r="J37" s="14">
        <v>10</v>
      </c>
      <c r="K37" s="15" t="s">
        <v>118</v>
      </c>
      <c r="L37" s="10">
        <v>657</v>
      </c>
      <c r="M37" s="10">
        <v>2156</v>
      </c>
      <c r="N37" s="15" t="s">
        <v>135</v>
      </c>
      <c r="O37" s="9" t="s">
        <v>131</v>
      </c>
      <c r="P37" s="20" t="s">
        <v>212</v>
      </c>
      <c r="Q37" s="20" t="s">
        <v>680</v>
      </c>
      <c r="R37" s="20">
        <v>250970</v>
      </c>
      <c r="S37" s="20">
        <v>565626</v>
      </c>
      <c r="T37" s="22" t="s">
        <v>202</v>
      </c>
      <c r="U37" s="22" t="s">
        <v>202</v>
      </c>
      <c r="V37" s="22" t="s">
        <v>202</v>
      </c>
      <c r="W37" s="22" t="s">
        <v>202</v>
      </c>
      <c r="X37" s="22" t="s">
        <v>202</v>
      </c>
      <c r="Y37" s="22" t="s">
        <v>202</v>
      </c>
      <c r="Z37" s="22" t="s">
        <v>202</v>
      </c>
      <c r="AA37" s="22" t="s">
        <v>202</v>
      </c>
      <c r="AB37" s="33" t="s">
        <v>275</v>
      </c>
      <c r="AC37" s="34" t="s">
        <v>275</v>
      </c>
      <c r="AD37" s="34" t="s">
        <v>275</v>
      </c>
      <c r="AE37" s="34" t="s">
        <v>275</v>
      </c>
      <c r="AF37" s="38" t="s">
        <v>212</v>
      </c>
      <c r="AG37" s="37" t="s">
        <v>212</v>
      </c>
      <c r="AH37" s="79" t="s">
        <v>814</v>
      </c>
    </row>
    <row r="38" spans="1:34" ht="15" customHeight="1" x14ac:dyDescent="0.2">
      <c r="A38" s="70">
        <v>37</v>
      </c>
      <c r="B38" s="14">
        <v>154</v>
      </c>
      <c r="C38" s="14">
        <v>1709</v>
      </c>
      <c r="D38" s="78" t="str">
        <f t="shared" si="2"/>
        <v>http://www.streetmap.co.uk/map?X=245921&amp;Y=583335&amp;SV=245921,583335&amp;A=Y&amp;Z=115</v>
      </c>
      <c r="E38" s="56" t="str">
        <f t="shared" si="0"/>
        <v>http://www.geograph.org.uk/gridref/NX4592183335</v>
      </c>
      <c r="F38" s="19" t="str">
        <f t="shared" si="3"/>
        <v>http://www.hill-bagging.co.uk/mountaindetails.php?qu=S&amp;rf=1709</v>
      </c>
      <c r="G38" s="8" t="s">
        <v>144</v>
      </c>
      <c r="H38" s="14" t="s">
        <v>370</v>
      </c>
      <c r="I38" s="14">
        <v>10</v>
      </c>
      <c r="J38" s="14">
        <v>10</v>
      </c>
      <c r="K38" s="15" t="s">
        <v>118</v>
      </c>
      <c r="L38" s="10">
        <v>645</v>
      </c>
      <c r="M38" s="10">
        <v>2116</v>
      </c>
      <c r="N38" s="15" t="s">
        <v>119</v>
      </c>
      <c r="O38" s="9" t="s">
        <v>120</v>
      </c>
      <c r="P38" s="20" t="s">
        <v>145</v>
      </c>
      <c r="Q38" s="20" t="s">
        <v>626</v>
      </c>
      <c r="R38" s="20">
        <v>245921</v>
      </c>
      <c r="S38" s="20">
        <v>583335</v>
      </c>
      <c r="T38" s="25" t="s">
        <v>201</v>
      </c>
      <c r="U38" s="25" t="s">
        <v>201</v>
      </c>
      <c r="V38" s="25" t="s">
        <v>201</v>
      </c>
      <c r="W38" s="25" t="s">
        <v>201</v>
      </c>
      <c r="X38" s="25" t="s">
        <v>201</v>
      </c>
      <c r="Y38" s="25" t="s">
        <v>201</v>
      </c>
      <c r="Z38" s="25" t="s">
        <v>201</v>
      </c>
      <c r="AA38" s="25" t="s">
        <v>201</v>
      </c>
      <c r="AB38" s="39" t="s">
        <v>145</v>
      </c>
      <c r="AC38" s="38" t="s">
        <v>145</v>
      </c>
      <c r="AD38" s="38" t="s">
        <v>145</v>
      </c>
      <c r="AE38" s="38" t="s">
        <v>145</v>
      </c>
      <c r="AF38" s="37" t="s">
        <v>145</v>
      </c>
      <c r="AG38" s="37" t="s">
        <v>145</v>
      </c>
    </row>
    <row r="39" spans="1:34" ht="15" customHeight="1" x14ac:dyDescent="0.2">
      <c r="A39" s="70">
        <v>38</v>
      </c>
      <c r="B39" s="14">
        <v>168</v>
      </c>
      <c r="C39" s="14">
        <v>1710</v>
      </c>
      <c r="D39" s="78" t="str">
        <f t="shared" si="2"/>
        <v>http://www.streetmap.co.uk/map?X=250926&amp;Y=593669&amp;SV=250926,593669&amp;A=Y&amp;Z=115</v>
      </c>
      <c r="E39" s="56" t="str">
        <f t="shared" si="0"/>
        <v>http://www.geograph.org.uk/gridref/NX5092693669</v>
      </c>
      <c r="F39" s="19" t="str">
        <f t="shared" si="3"/>
        <v>http://www.hill-bagging.co.uk/mountaindetails.php?qu=S&amp;rf=1710</v>
      </c>
      <c r="G39" s="8" t="s">
        <v>402</v>
      </c>
      <c r="H39" s="14" t="s">
        <v>370</v>
      </c>
      <c r="I39" s="14">
        <v>10</v>
      </c>
      <c r="J39" s="14">
        <v>10</v>
      </c>
      <c r="K39" s="15" t="s">
        <v>118</v>
      </c>
      <c r="L39" s="10">
        <v>623</v>
      </c>
      <c r="M39" s="10">
        <v>2044</v>
      </c>
      <c r="N39" s="15" t="s">
        <v>119</v>
      </c>
      <c r="O39" s="9" t="s">
        <v>120</v>
      </c>
      <c r="P39" s="20" t="s">
        <v>146</v>
      </c>
      <c r="Q39" s="20" t="s">
        <v>681</v>
      </c>
      <c r="R39" s="20">
        <v>250926</v>
      </c>
      <c r="S39" s="20">
        <v>593669</v>
      </c>
      <c r="T39" s="25" t="s">
        <v>201</v>
      </c>
      <c r="U39" s="25" t="s">
        <v>201</v>
      </c>
      <c r="V39" s="25" t="s">
        <v>201</v>
      </c>
      <c r="W39" s="25" t="s">
        <v>201</v>
      </c>
      <c r="X39" s="25" t="s">
        <v>201</v>
      </c>
      <c r="Y39" s="25" t="s">
        <v>201</v>
      </c>
      <c r="Z39" s="25" t="s">
        <v>201</v>
      </c>
      <c r="AA39" s="25" t="s">
        <v>201</v>
      </c>
      <c r="AB39" s="40" t="s">
        <v>276</v>
      </c>
      <c r="AC39" s="31" t="s">
        <v>276</v>
      </c>
      <c r="AD39" s="31" t="s">
        <v>276</v>
      </c>
      <c r="AE39" s="31" t="s">
        <v>276</v>
      </c>
      <c r="AF39" s="37" t="s">
        <v>146</v>
      </c>
      <c r="AG39" s="37" t="s">
        <v>146</v>
      </c>
      <c r="AH39" s="79" t="s">
        <v>862</v>
      </c>
    </row>
    <row r="40" spans="1:34" ht="15" customHeight="1" x14ac:dyDescent="0.2">
      <c r="A40" s="70">
        <v>39</v>
      </c>
      <c r="B40" s="14">
        <v>150</v>
      </c>
      <c r="C40" s="14">
        <v>1711</v>
      </c>
      <c r="D40" s="78" t="str">
        <f t="shared" si="2"/>
        <v>http://www.streetmap.co.uk/map?X=241355&amp;Y=588625&amp;SV=241355,588625&amp;A=Y&amp;Z=115</v>
      </c>
      <c r="E40" s="56" t="str">
        <f t="shared" si="0"/>
        <v>http://www.geograph.org.uk/gridref/NX4135588625</v>
      </c>
      <c r="F40" s="19" t="str">
        <f t="shared" si="3"/>
        <v>http://www.hill-bagging.co.uk/mountaindetails.php?qu=S&amp;rf=1711</v>
      </c>
      <c r="G40" s="8" t="s">
        <v>475</v>
      </c>
      <c r="H40" s="14" t="s">
        <v>370</v>
      </c>
      <c r="I40" s="14">
        <v>10</v>
      </c>
      <c r="J40" s="14">
        <v>10</v>
      </c>
      <c r="K40" s="15" t="s">
        <v>118</v>
      </c>
      <c r="L40" s="10">
        <v>620</v>
      </c>
      <c r="M40" s="10">
        <v>2034</v>
      </c>
      <c r="N40" s="15" t="s">
        <v>119</v>
      </c>
      <c r="O40" s="9" t="s">
        <v>120</v>
      </c>
      <c r="P40" s="20" t="s">
        <v>147</v>
      </c>
      <c r="Q40" s="20" t="s">
        <v>476</v>
      </c>
      <c r="R40" s="20">
        <v>241355</v>
      </c>
      <c r="S40" s="20">
        <v>588625</v>
      </c>
      <c r="T40" s="22" t="s">
        <v>202</v>
      </c>
      <c r="U40" s="22" t="s">
        <v>202</v>
      </c>
      <c r="V40" s="22" t="s">
        <v>202</v>
      </c>
      <c r="W40" s="22" t="s">
        <v>202</v>
      </c>
      <c r="X40" s="22" t="s">
        <v>202</v>
      </c>
      <c r="Y40" s="22" t="s">
        <v>202</v>
      </c>
      <c r="Z40" s="22" t="s">
        <v>202</v>
      </c>
      <c r="AA40" s="22" t="s">
        <v>202</v>
      </c>
      <c r="AB40" s="39" t="s">
        <v>147</v>
      </c>
      <c r="AC40" s="38" t="s">
        <v>147</v>
      </c>
      <c r="AD40" s="38" t="s">
        <v>147</v>
      </c>
      <c r="AE40" s="38" t="s">
        <v>147</v>
      </c>
      <c r="AF40" s="38" t="s">
        <v>147</v>
      </c>
      <c r="AG40" s="38" t="s">
        <v>147</v>
      </c>
    </row>
    <row r="41" spans="1:34" ht="15" customHeight="1" x14ac:dyDescent="0.2">
      <c r="A41" s="70">
        <v>40</v>
      </c>
      <c r="B41" s="14">
        <v>155</v>
      </c>
      <c r="C41" s="14">
        <v>1712</v>
      </c>
      <c r="D41" s="78" t="str">
        <f t="shared" si="2"/>
        <v>http://www.streetmap.co.uk/map?X=246033&amp;Y=585080&amp;SV=246033,585080&amp;A=Y&amp;Z=115</v>
      </c>
      <c r="E41" s="56" t="str">
        <f t="shared" si="0"/>
        <v>http://www.geograph.org.uk/gridref/NX4603385080</v>
      </c>
      <c r="F41" s="19" t="str">
        <f t="shared" si="3"/>
        <v>http://www.hill-bagging.co.uk/mountaindetails.php?qu=S&amp;rf=1712</v>
      </c>
      <c r="G41" s="8" t="s">
        <v>403</v>
      </c>
      <c r="H41" s="14" t="s">
        <v>370</v>
      </c>
      <c r="I41" s="14">
        <v>10</v>
      </c>
      <c r="J41" s="14">
        <v>10</v>
      </c>
      <c r="K41" s="15" t="s">
        <v>118</v>
      </c>
      <c r="L41" s="10">
        <v>620</v>
      </c>
      <c r="M41" s="10">
        <v>2034</v>
      </c>
      <c r="N41" s="15" t="s">
        <v>119</v>
      </c>
      <c r="O41" s="9" t="s">
        <v>120</v>
      </c>
      <c r="P41" s="20" t="s">
        <v>148</v>
      </c>
      <c r="Q41" s="20" t="s">
        <v>682</v>
      </c>
      <c r="R41" s="20">
        <v>246033</v>
      </c>
      <c r="S41" s="20">
        <v>585080</v>
      </c>
      <c r="T41" s="25" t="s">
        <v>201</v>
      </c>
      <c r="U41" s="25" t="s">
        <v>201</v>
      </c>
      <c r="V41" s="25" t="s">
        <v>201</v>
      </c>
      <c r="W41" s="25" t="s">
        <v>201</v>
      </c>
      <c r="X41" s="25" t="s">
        <v>201</v>
      </c>
      <c r="Y41" s="25" t="s">
        <v>201</v>
      </c>
      <c r="Z41" s="25" t="s">
        <v>201</v>
      </c>
      <c r="AA41" s="25" t="s">
        <v>201</v>
      </c>
      <c r="AB41" s="30" t="s">
        <v>243</v>
      </c>
      <c r="AC41" s="31" t="s">
        <v>243</v>
      </c>
      <c r="AD41" s="31" t="s">
        <v>243</v>
      </c>
      <c r="AE41" s="31" t="s">
        <v>243</v>
      </c>
      <c r="AF41" s="37" t="s">
        <v>148</v>
      </c>
      <c r="AG41" s="37" t="s">
        <v>148</v>
      </c>
    </row>
    <row r="42" spans="1:34" ht="15" customHeight="1" x14ac:dyDescent="0.2">
      <c r="A42" s="70">
        <v>41</v>
      </c>
      <c r="B42" s="14">
        <v>146</v>
      </c>
      <c r="C42" s="14">
        <v>1713</v>
      </c>
      <c r="D42" s="78" t="str">
        <f t="shared" si="2"/>
        <v>http://www.streetmap.co.uk/map?X=247239&amp;Y=575000&amp;SV=247239,575000&amp;A=Y&amp;Z=115</v>
      </c>
      <c r="E42" s="56" t="str">
        <f t="shared" si="0"/>
        <v>http://www.geograph.org.uk/gridref/NX4723975000</v>
      </c>
      <c r="F42" s="19" t="str">
        <f t="shared" si="3"/>
        <v>http://www.hill-bagging.co.uk/mountaindetails.php?qu=S&amp;rf=1713</v>
      </c>
      <c r="G42" s="8" t="s">
        <v>149</v>
      </c>
      <c r="H42" s="14"/>
      <c r="I42" s="14"/>
      <c r="J42" s="14">
        <v>13</v>
      </c>
      <c r="K42" s="15" t="s">
        <v>118</v>
      </c>
      <c r="L42" s="10">
        <v>620</v>
      </c>
      <c r="M42" s="10">
        <v>2034</v>
      </c>
      <c r="N42" s="15" t="s">
        <v>119</v>
      </c>
      <c r="O42" s="9" t="s">
        <v>131</v>
      </c>
      <c r="P42" s="20" t="s">
        <v>150</v>
      </c>
      <c r="Q42" s="20" t="s">
        <v>683</v>
      </c>
      <c r="R42" s="20">
        <v>247239</v>
      </c>
      <c r="S42" s="20">
        <v>575000</v>
      </c>
      <c r="T42" s="23" t="s">
        <v>364</v>
      </c>
      <c r="U42" s="23" t="s">
        <v>364</v>
      </c>
      <c r="V42" s="23" t="s">
        <v>364</v>
      </c>
      <c r="W42" s="23" t="s">
        <v>364</v>
      </c>
      <c r="X42" s="23" t="s">
        <v>364</v>
      </c>
      <c r="Y42" s="23" t="s">
        <v>364</v>
      </c>
      <c r="Z42" s="26"/>
      <c r="AA42" s="26"/>
      <c r="AB42" s="30" t="s">
        <v>277</v>
      </c>
      <c r="AC42" s="31" t="s">
        <v>277</v>
      </c>
      <c r="AD42" s="31" t="s">
        <v>277</v>
      </c>
      <c r="AE42" s="31" t="s">
        <v>277</v>
      </c>
      <c r="AF42" s="31"/>
      <c r="AG42" s="31"/>
      <c r="AH42" s="3" t="s">
        <v>865</v>
      </c>
    </row>
    <row r="43" spans="1:34" ht="15" customHeight="1" x14ac:dyDescent="0.2">
      <c r="A43" s="70">
        <v>42</v>
      </c>
      <c r="B43" s="14">
        <v>165</v>
      </c>
      <c r="C43" s="14">
        <v>1714</v>
      </c>
      <c r="D43" s="78" t="str">
        <f t="shared" si="2"/>
        <v>http://www.streetmap.co.uk/map?X=250805&amp;Y=592822&amp;SV=250805,592822&amp;A=Y&amp;Z=115</v>
      </c>
      <c r="E43" s="56" t="str">
        <f t="shared" si="0"/>
        <v>http://www.geograph.org.uk/gridref/NX5080592822</v>
      </c>
      <c r="F43" s="19" t="str">
        <f t="shared" si="3"/>
        <v>http://www.hill-bagging.co.uk/mountaindetails.php?qu=S&amp;rf=1714</v>
      </c>
      <c r="G43" s="8" t="s">
        <v>477</v>
      </c>
      <c r="H43" s="14" t="s">
        <v>370</v>
      </c>
      <c r="I43" s="14">
        <v>10</v>
      </c>
      <c r="J43" s="14">
        <v>10</v>
      </c>
      <c r="K43" s="15" t="s">
        <v>118</v>
      </c>
      <c r="L43" s="10">
        <v>613</v>
      </c>
      <c r="M43" s="10">
        <v>2011</v>
      </c>
      <c r="N43" s="15" t="s">
        <v>119</v>
      </c>
      <c r="O43" s="9" t="s">
        <v>120</v>
      </c>
      <c r="P43" s="20" t="s">
        <v>151</v>
      </c>
      <c r="Q43" s="20" t="s">
        <v>478</v>
      </c>
      <c r="R43" s="20">
        <v>250805</v>
      </c>
      <c r="S43" s="20">
        <v>592822</v>
      </c>
      <c r="T43" s="22" t="s">
        <v>202</v>
      </c>
      <c r="U43" s="22" t="s">
        <v>202</v>
      </c>
      <c r="V43" s="22" t="s">
        <v>202</v>
      </c>
      <c r="W43" s="22" t="s">
        <v>202</v>
      </c>
      <c r="X43" s="22" t="s">
        <v>202</v>
      </c>
      <c r="Y43" s="22" t="s">
        <v>202</v>
      </c>
      <c r="Z43" s="22" t="s">
        <v>202</v>
      </c>
      <c r="AA43" s="22" t="s">
        <v>202</v>
      </c>
      <c r="AB43" s="39" t="s">
        <v>151</v>
      </c>
      <c r="AC43" s="38" t="s">
        <v>151</v>
      </c>
      <c r="AD43" s="38" t="s">
        <v>151</v>
      </c>
      <c r="AE43" s="38" t="s">
        <v>151</v>
      </c>
      <c r="AF43" s="38" t="s">
        <v>151</v>
      </c>
      <c r="AG43" s="38" t="s">
        <v>151</v>
      </c>
    </row>
    <row r="44" spans="1:34" ht="15" customHeight="1" x14ac:dyDescent="0.2">
      <c r="A44" s="70">
        <v>43</v>
      </c>
      <c r="B44" s="14">
        <v>166</v>
      </c>
      <c r="C44" s="14">
        <v>1715</v>
      </c>
      <c r="D44" s="78" t="str">
        <f t="shared" si="2"/>
        <v>http://www.streetmap.co.uk/map?X=250547&amp;Y=592534&amp;SV=250547,592534&amp;A=Y&amp;Z=115</v>
      </c>
      <c r="E44" s="56" t="str">
        <f t="shared" si="0"/>
        <v>http://www.geograph.org.uk/gridref/NX5054792534</v>
      </c>
      <c r="F44" s="19" t="str">
        <f t="shared" si="3"/>
        <v>http://www.hill-bagging.co.uk/mountaindetails.php?qu=S&amp;rf=1715</v>
      </c>
      <c r="G44" s="8" t="s">
        <v>534</v>
      </c>
      <c r="H44" s="14"/>
      <c r="I44" s="14"/>
      <c r="J44" s="14">
        <v>13</v>
      </c>
      <c r="K44" s="15" t="s">
        <v>118</v>
      </c>
      <c r="L44" s="10">
        <v>612</v>
      </c>
      <c r="M44" s="10">
        <v>2008</v>
      </c>
      <c r="N44" s="15" t="s">
        <v>119</v>
      </c>
      <c r="O44" s="9" t="s">
        <v>120</v>
      </c>
      <c r="P44" s="20" t="s">
        <v>152</v>
      </c>
      <c r="Q44" s="20" t="s">
        <v>684</v>
      </c>
      <c r="R44" s="20">
        <v>250547</v>
      </c>
      <c r="S44" s="20">
        <v>592534</v>
      </c>
      <c r="T44" s="23" t="s">
        <v>364</v>
      </c>
      <c r="U44" s="23" t="s">
        <v>364</v>
      </c>
      <c r="V44" s="23" t="s">
        <v>364</v>
      </c>
      <c r="W44" s="23" t="s">
        <v>364</v>
      </c>
      <c r="X44" s="23" t="s">
        <v>364</v>
      </c>
      <c r="Y44" s="23" t="s">
        <v>364</v>
      </c>
      <c r="Z44" s="26"/>
      <c r="AA44" s="26"/>
      <c r="AB44" s="40" t="s">
        <v>152</v>
      </c>
      <c r="AC44" s="37" t="s">
        <v>152</v>
      </c>
      <c r="AD44" s="37" t="s">
        <v>152</v>
      </c>
      <c r="AE44" s="37" t="s">
        <v>152</v>
      </c>
      <c r="AF44" s="37"/>
      <c r="AG44" s="37"/>
      <c r="AH44" s="3" t="s">
        <v>864</v>
      </c>
    </row>
    <row r="45" spans="1:34" ht="15" customHeight="1" x14ac:dyDescent="0.2">
      <c r="A45" s="70">
        <v>44</v>
      </c>
      <c r="B45" s="14">
        <v>141</v>
      </c>
      <c r="C45" s="14">
        <v>1716</v>
      </c>
      <c r="D45" s="78" t="str">
        <f t="shared" si="2"/>
        <v>http://www.streetmap.co.uk/map?X=251194&amp;Y=567808&amp;SV=251194,567808&amp;A=Y&amp;Z=115</v>
      </c>
      <c r="E45" s="56" t="str">
        <f t="shared" si="0"/>
        <v>http://www.geograph.org.uk/gridref/NX5119467808</v>
      </c>
      <c r="F45" s="19" t="str">
        <f t="shared" si="3"/>
        <v>http://www.hill-bagging.co.uk/mountaindetails.php?qu=S&amp;rf=1716</v>
      </c>
      <c r="G45" s="8" t="s">
        <v>479</v>
      </c>
      <c r="H45" s="14" t="s">
        <v>370</v>
      </c>
      <c r="I45" s="14">
        <v>10</v>
      </c>
      <c r="J45" s="14">
        <v>10</v>
      </c>
      <c r="K45" s="15" t="s">
        <v>118</v>
      </c>
      <c r="L45" s="10">
        <v>612</v>
      </c>
      <c r="M45" s="10">
        <v>2008</v>
      </c>
      <c r="N45" s="15" t="s">
        <v>135</v>
      </c>
      <c r="O45" s="9" t="s">
        <v>131</v>
      </c>
      <c r="P45" s="20" t="s">
        <v>480</v>
      </c>
      <c r="Q45" s="20" t="s">
        <v>481</v>
      </c>
      <c r="R45" s="20">
        <v>251194</v>
      </c>
      <c r="S45" s="20">
        <v>567808</v>
      </c>
      <c r="T45" s="22" t="s">
        <v>202</v>
      </c>
      <c r="U45" s="22" t="s">
        <v>202</v>
      </c>
      <c r="V45" s="22" t="s">
        <v>202</v>
      </c>
      <c r="W45" s="22" t="s">
        <v>202</v>
      </c>
      <c r="X45" s="22" t="s">
        <v>202</v>
      </c>
      <c r="Y45" s="22" t="s">
        <v>202</v>
      </c>
      <c r="Z45" s="22" t="s">
        <v>202</v>
      </c>
      <c r="AA45" s="22" t="s">
        <v>202</v>
      </c>
      <c r="AB45" s="35" t="s">
        <v>577</v>
      </c>
      <c r="AC45" s="31" t="s">
        <v>577</v>
      </c>
      <c r="AD45" s="31" t="s">
        <v>577</v>
      </c>
      <c r="AE45" s="31" t="s">
        <v>577</v>
      </c>
      <c r="AF45" s="31" t="s">
        <v>577</v>
      </c>
      <c r="AG45" s="31" t="s">
        <v>577</v>
      </c>
    </row>
    <row r="46" spans="1:34" ht="15" customHeight="1" x14ac:dyDescent="0.2">
      <c r="A46" s="70">
        <v>45</v>
      </c>
      <c r="B46" s="14">
        <v>167</v>
      </c>
      <c r="C46" s="14">
        <v>1717</v>
      </c>
      <c r="D46" s="78" t="str">
        <f t="shared" si="2"/>
        <v>http://www.streetmap.co.uk/map?X=250702&amp;Y=592718&amp;SV=250702,592718&amp;A=Y&amp;Z=115</v>
      </c>
      <c r="E46" s="56" t="str">
        <f t="shared" si="0"/>
        <v>http://www.geograph.org.uk/gridref/NX5070292718</v>
      </c>
      <c r="F46" s="19" t="str">
        <f t="shared" si="3"/>
        <v>http://www.hill-bagging.co.uk/mountaindetails.php?qu=S&amp;rf=1717</v>
      </c>
      <c r="G46" s="8" t="s">
        <v>535</v>
      </c>
      <c r="H46" s="14"/>
      <c r="I46" s="14"/>
      <c r="J46" s="14">
        <v>13</v>
      </c>
      <c r="K46" s="15" t="s">
        <v>118</v>
      </c>
      <c r="L46" s="10">
        <v>610</v>
      </c>
      <c r="M46" s="10">
        <v>2001</v>
      </c>
      <c r="N46" s="15" t="s">
        <v>119</v>
      </c>
      <c r="O46" s="9" t="s">
        <v>120</v>
      </c>
      <c r="P46" s="20" t="s">
        <v>153</v>
      </c>
      <c r="Q46" s="20" t="s">
        <v>685</v>
      </c>
      <c r="R46" s="20">
        <v>250702</v>
      </c>
      <c r="S46" s="20">
        <v>592718</v>
      </c>
      <c r="T46" s="23" t="s">
        <v>364</v>
      </c>
      <c r="U46" s="23" t="s">
        <v>364</v>
      </c>
      <c r="V46" s="23" t="s">
        <v>364</v>
      </c>
      <c r="W46" s="23" t="s">
        <v>364</v>
      </c>
      <c r="X46" s="23" t="s">
        <v>364</v>
      </c>
      <c r="Y46" s="23" t="s">
        <v>364</v>
      </c>
      <c r="Z46" s="26"/>
      <c r="AA46" s="26"/>
      <c r="AB46" s="65" t="s">
        <v>151</v>
      </c>
      <c r="AC46" s="37" t="s">
        <v>153</v>
      </c>
      <c r="AD46" s="37" t="s">
        <v>153</v>
      </c>
      <c r="AE46" s="37" t="s">
        <v>153</v>
      </c>
      <c r="AF46" s="41"/>
      <c r="AG46" s="41"/>
      <c r="AH46" s="3" t="s">
        <v>818</v>
      </c>
    </row>
    <row r="47" spans="1:34" ht="15" customHeight="1" x14ac:dyDescent="0.2">
      <c r="A47" s="70">
        <v>46</v>
      </c>
      <c r="B47" s="14">
        <v>125</v>
      </c>
      <c r="C47" s="14">
        <v>1739</v>
      </c>
      <c r="D47" s="78" t="str">
        <f t="shared" si="2"/>
        <v>http://www.streetmap.co.uk/map?X=259438&amp;Y=598002&amp;SV=259438,598002&amp;A=Y&amp;Z=115</v>
      </c>
      <c r="E47" s="56" t="str">
        <f t="shared" si="0"/>
        <v>http://www.geograph.org.uk/gridref/NX5943898002</v>
      </c>
      <c r="F47" s="19" t="str">
        <f t="shared" si="3"/>
        <v>http://www.hill-bagging.co.uk/mountaindetails.php?qu=S&amp;rf=1739</v>
      </c>
      <c r="G47" s="8" t="s">
        <v>154</v>
      </c>
      <c r="H47" s="14" t="s">
        <v>370</v>
      </c>
      <c r="I47" s="14">
        <v>9</v>
      </c>
      <c r="J47" s="14">
        <v>9</v>
      </c>
      <c r="K47" s="15" t="s">
        <v>155</v>
      </c>
      <c r="L47" s="10">
        <v>797</v>
      </c>
      <c r="M47" s="10">
        <v>2615</v>
      </c>
      <c r="N47" s="15" t="s">
        <v>119</v>
      </c>
      <c r="O47" s="9" t="s">
        <v>156</v>
      </c>
      <c r="P47" s="20" t="s">
        <v>654</v>
      </c>
      <c r="Q47" s="20" t="s">
        <v>686</v>
      </c>
      <c r="R47" s="20">
        <v>259438</v>
      </c>
      <c r="S47" s="20">
        <v>598002</v>
      </c>
      <c r="T47" s="25" t="s">
        <v>201</v>
      </c>
      <c r="U47" s="25" t="s">
        <v>201</v>
      </c>
      <c r="V47" s="25" t="s">
        <v>201</v>
      </c>
      <c r="W47" s="25" t="s">
        <v>201</v>
      </c>
      <c r="X47" s="25" t="s">
        <v>201</v>
      </c>
      <c r="Y47" s="25" t="s">
        <v>201</v>
      </c>
      <c r="Z47" s="25" t="s">
        <v>201</v>
      </c>
      <c r="AA47" s="25" t="s">
        <v>201</v>
      </c>
      <c r="AB47" s="40" t="s">
        <v>794</v>
      </c>
      <c r="AC47" s="40" t="s">
        <v>794</v>
      </c>
      <c r="AD47" s="40" t="s">
        <v>794</v>
      </c>
      <c r="AE47" s="40" t="s">
        <v>794</v>
      </c>
      <c r="AF47" s="38" t="s">
        <v>795</v>
      </c>
      <c r="AG47" s="38" t="s">
        <v>795</v>
      </c>
    </row>
    <row r="48" spans="1:34" ht="15" customHeight="1" x14ac:dyDescent="0.2">
      <c r="A48" s="70">
        <v>47</v>
      </c>
      <c r="B48" s="14">
        <v>119</v>
      </c>
      <c r="C48" s="14">
        <v>1740</v>
      </c>
      <c r="D48" s="78" t="str">
        <f t="shared" si="2"/>
        <v>http://www.streetmap.co.uk/map?X=290035&amp;Y=612031&amp;SV=290035,612031&amp;A=Y&amp;Z=115</v>
      </c>
      <c r="E48" s="56" t="str">
        <f t="shared" si="0"/>
        <v>http://www.geograph.org.uk/gridref/NS9003512031</v>
      </c>
      <c r="F48" s="19" t="str">
        <f t="shared" si="3"/>
        <v>http://www.hill-bagging.co.uk/mountaindetails.php?qu=S&amp;rf=1740</v>
      </c>
      <c r="G48" s="8" t="s">
        <v>157</v>
      </c>
      <c r="H48" s="14" t="s">
        <v>370</v>
      </c>
      <c r="I48" s="14">
        <v>8</v>
      </c>
      <c r="J48" s="14">
        <v>8</v>
      </c>
      <c r="K48" s="15" t="s">
        <v>155</v>
      </c>
      <c r="L48" s="10">
        <v>732</v>
      </c>
      <c r="M48" s="10">
        <v>2402</v>
      </c>
      <c r="N48" s="15" t="s">
        <v>158</v>
      </c>
      <c r="O48" s="9" t="s">
        <v>159</v>
      </c>
      <c r="P48" s="20" t="s">
        <v>160</v>
      </c>
      <c r="Q48" s="20" t="s">
        <v>687</v>
      </c>
      <c r="R48" s="20">
        <v>290035</v>
      </c>
      <c r="S48" s="20">
        <v>612031</v>
      </c>
      <c r="T48" s="25" t="s">
        <v>201</v>
      </c>
      <c r="U48" s="25" t="s">
        <v>201</v>
      </c>
      <c r="V48" s="25" t="s">
        <v>201</v>
      </c>
      <c r="W48" s="25" t="s">
        <v>201</v>
      </c>
      <c r="X48" s="25" t="s">
        <v>201</v>
      </c>
      <c r="Y48" s="25" t="s">
        <v>201</v>
      </c>
      <c r="Z48" s="25" t="s">
        <v>201</v>
      </c>
      <c r="AA48" s="25" t="s">
        <v>201</v>
      </c>
      <c r="AB48" s="30" t="s">
        <v>160</v>
      </c>
      <c r="AC48" s="31" t="s">
        <v>278</v>
      </c>
      <c r="AD48" s="31" t="s">
        <v>278</v>
      </c>
      <c r="AE48" s="36" t="s">
        <v>278</v>
      </c>
      <c r="AF48" s="38" t="s">
        <v>160</v>
      </c>
      <c r="AG48" s="38" t="s">
        <v>160</v>
      </c>
    </row>
    <row r="49" spans="1:34" ht="15" customHeight="1" x14ac:dyDescent="0.2">
      <c r="A49" s="70">
        <v>48</v>
      </c>
      <c r="B49" s="14">
        <v>118</v>
      </c>
      <c r="C49" s="14">
        <v>1741</v>
      </c>
      <c r="D49" s="78" t="str">
        <f t="shared" si="2"/>
        <v>http://www.streetmap.co.uk/map?X=289054&amp;Y=610761&amp;SV=289054,610761&amp;A=Y&amp;Z=115</v>
      </c>
      <c r="E49" s="56" t="str">
        <f t="shared" si="0"/>
        <v>http://www.geograph.org.uk/gridref/NS8905410761</v>
      </c>
      <c r="F49" s="19" t="str">
        <f t="shared" si="3"/>
        <v>http://www.hill-bagging.co.uk/mountaindetails.php?qu=S&amp;rf=1741</v>
      </c>
      <c r="G49" s="8" t="s">
        <v>404</v>
      </c>
      <c r="H49" s="14" t="s">
        <v>370</v>
      </c>
      <c r="I49" s="14">
        <v>8</v>
      </c>
      <c r="J49" s="14">
        <v>8</v>
      </c>
      <c r="K49" s="15" t="s">
        <v>155</v>
      </c>
      <c r="L49" s="10">
        <v>725</v>
      </c>
      <c r="M49" s="10">
        <v>2379</v>
      </c>
      <c r="N49" s="15" t="s">
        <v>158</v>
      </c>
      <c r="O49" s="9" t="s">
        <v>159</v>
      </c>
      <c r="P49" s="20" t="s">
        <v>161</v>
      </c>
      <c r="Q49" s="20" t="s">
        <v>688</v>
      </c>
      <c r="R49" s="20">
        <v>289054</v>
      </c>
      <c r="S49" s="20">
        <v>610761</v>
      </c>
      <c r="T49" s="25" t="s">
        <v>201</v>
      </c>
      <c r="U49" s="25" t="s">
        <v>201</v>
      </c>
      <c r="V49" s="25" t="s">
        <v>201</v>
      </c>
      <c r="W49" s="25" t="s">
        <v>201</v>
      </c>
      <c r="X49" s="25" t="s">
        <v>201</v>
      </c>
      <c r="Y49" s="25" t="s">
        <v>201</v>
      </c>
      <c r="Z49" s="25" t="s">
        <v>201</v>
      </c>
      <c r="AA49" s="25" t="s">
        <v>201</v>
      </c>
      <c r="AB49" s="39" t="s">
        <v>161</v>
      </c>
      <c r="AC49" s="38" t="s">
        <v>161</v>
      </c>
      <c r="AD49" s="38" t="s">
        <v>161</v>
      </c>
      <c r="AE49" s="38" t="s">
        <v>161</v>
      </c>
      <c r="AF49" s="38" t="s">
        <v>161</v>
      </c>
      <c r="AG49" s="38" t="s">
        <v>161</v>
      </c>
    </row>
    <row r="50" spans="1:34" ht="15" customHeight="1" x14ac:dyDescent="0.2">
      <c r="A50" s="70">
        <v>49</v>
      </c>
      <c r="B50" s="14">
        <v>126</v>
      </c>
      <c r="C50" s="14">
        <v>1742</v>
      </c>
      <c r="D50" s="78" t="str">
        <f t="shared" si="2"/>
        <v>http://www.streetmap.co.uk/map?X=260582&amp;Y=597161&amp;SV=260582,597161&amp;A=Y&amp;Z=115</v>
      </c>
      <c r="E50" s="56" t="str">
        <f t="shared" si="0"/>
        <v>http://www.geograph.org.uk/gridref/NX6058297161</v>
      </c>
      <c r="F50" s="19" t="str">
        <f t="shared" si="3"/>
        <v>http://www.hill-bagging.co.uk/mountaindetails.php?qu=S&amp;rf=1742</v>
      </c>
      <c r="G50" s="8" t="s">
        <v>482</v>
      </c>
      <c r="H50" s="14" t="s">
        <v>370</v>
      </c>
      <c r="I50" s="14">
        <v>9</v>
      </c>
      <c r="J50" s="14">
        <v>9</v>
      </c>
      <c r="K50" s="15" t="s">
        <v>155</v>
      </c>
      <c r="L50" s="10">
        <v>710</v>
      </c>
      <c r="M50" s="10">
        <v>2329</v>
      </c>
      <c r="N50" s="15" t="s">
        <v>119</v>
      </c>
      <c r="O50" s="9" t="s">
        <v>156</v>
      </c>
      <c r="P50" s="20" t="s">
        <v>162</v>
      </c>
      <c r="Q50" s="20" t="s">
        <v>689</v>
      </c>
      <c r="R50" s="20">
        <v>260582</v>
      </c>
      <c r="S50" s="20">
        <v>597161</v>
      </c>
      <c r="T50" s="22" t="s">
        <v>202</v>
      </c>
      <c r="U50" s="22" t="s">
        <v>202</v>
      </c>
      <c r="V50" s="22" t="s">
        <v>202</v>
      </c>
      <c r="W50" s="22" t="s">
        <v>202</v>
      </c>
      <c r="X50" s="22" t="s">
        <v>202</v>
      </c>
      <c r="Y50" s="22" t="s">
        <v>202</v>
      </c>
      <c r="Z50" s="22" t="s">
        <v>202</v>
      </c>
      <c r="AA50" s="22" t="s">
        <v>202</v>
      </c>
      <c r="AB50" s="30" t="s">
        <v>235</v>
      </c>
      <c r="AC50" s="31" t="s">
        <v>235</v>
      </c>
      <c r="AD50" s="31" t="s">
        <v>235</v>
      </c>
      <c r="AE50" s="36" t="s">
        <v>235</v>
      </c>
      <c r="AF50" s="38" t="s">
        <v>162</v>
      </c>
      <c r="AG50" s="38" t="s">
        <v>162</v>
      </c>
    </row>
    <row r="51" spans="1:34" ht="15" customHeight="1" x14ac:dyDescent="0.2">
      <c r="A51" s="70">
        <v>50</v>
      </c>
      <c r="B51" s="14">
        <v>138</v>
      </c>
      <c r="C51" s="14">
        <v>1743</v>
      </c>
      <c r="D51" s="78" t="str">
        <f t="shared" si="2"/>
        <v>http://www.streetmap.co.uk/map?X=264764&amp;Y=606410&amp;SV=264764,606410&amp;A=Y&amp;Z=115</v>
      </c>
      <c r="E51" s="56" t="str">
        <f t="shared" si="0"/>
        <v>http://www.geograph.org.uk/gridref/NS6476406410</v>
      </c>
      <c r="F51" s="19" t="str">
        <f t="shared" si="3"/>
        <v>http://www.hill-bagging.co.uk/mountaindetails.php?qu=S&amp;rf=1743</v>
      </c>
      <c r="G51" s="8" t="s">
        <v>163</v>
      </c>
      <c r="H51" s="14" t="s">
        <v>370</v>
      </c>
      <c r="I51" s="14">
        <v>9</v>
      </c>
      <c r="J51" s="14">
        <v>9</v>
      </c>
      <c r="K51" s="15" t="s">
        <v>155</v>
      </c>
      <c r="L51" s="10">
        <v>700.9</v>
      </c>
      <c r="M51" s="10">
        <v>2300</v>
      </c>
      <c r="N51" s="15" t="s">
        <v>164</v>
      </c>
      <c r="O51" s="9" t="s">
        <v>156</v>
      </c>
      <c r="P51" s="20" t="s">
        <v>165</v>
      </c>
      <c r="Q51" s="20" t="s">
        <v>405</v>
      </c>
      <c r="R51" s="20">
        <v>264764</v>
      </c>
      <c r="S51" s="20">
        <v>606410</v>
      </c>
      <c r="T51" s="25" t="s">
        <v>201</v>
      </c>
      <c r="U51" s="25" t="s">
        <v>201</v>
      </c>
      <c r="V51" s="25" t="s">
        <v>201</v>
      </c>
      <c r="W51" s="25" t="s">
        <v>201</v>
      </c>
      <c r="X51" s="25" t="s">
        <v>201</v>
      </c>
      <c r="Y51" s="25" t="s">
        <v>201</v>
      </c>
      <c r="Z51" s="25" t="s">
        <v>201</v>
      </c>
      <c r="AA51" s="25" t="s">
        <v>201</v>
      </c>
      <c r="AB51" s="30" t="s">
        <v>242</v>
      </c>
      <c r="AC51" s="31" t="s">
        <v>242</v>
      </c>
      <c r="AD51" s="31" t="s">
        <v>242</v>
      </c>
      <c r="AE51" s="36" t="s">
        <v>242</v>
      </c>
      <c r="AF51" s="38" t="s">
        <v>165</v>
      </c>
      <c r="AG51" s="38" t="s">
        <v>165</v>
      </c>
    </row>
    <row r="52" spans="1:34" ht="15" customHeight="1" x14ac:dyDescent="0.2">
      <c r="A52" s="70">
        <v>51</v>
      </c>
      <c r="B52" s="14">
        <v>129</v>
      </c>
      <c r="C52" s="14">
        <v>1744</v>
      </c>
      <c r="D52" s="78" t="str">
        <f t="shared" si="2"/>
        <v>http://www.streetmap.co.uk/map?X=262011&amp;Y=601470&amp;SV=262011,601470&amp;A=Y&amp;Z=115</v>
      </c>
      <c r="E52" s="56" t="str">
        <f t="shared" si="0"/>
        <v>http://www.geograph.org.uk/gridref/NS6201101470</v>
      </c>
      <c r="F52" s="19" t="str">
        <f t="shared" si="3"/>
        <v>http://www.hill-bagging.co.uk/mountaindetails.php?qu=S&amp;rf=1744</v>
      </c>
      <c r="G52" s="8" t="s">
        <v>166</v>
      </c>
      <c r="H52" s="14" t="s">
        <v>370</v>
      </c>
      <c r="I52" s="14">
        <v>9</v>
      </c>
      <c r="J52" s="14">
        <v>9</v>
      </c>
      <c r="K52" s="15" t="s">
        <v>155</v>
      </c>
      <c r="L52" s="10">
        <v>698</v>
      </c>
      <c r="M52" s="10">
        <v>2290</v>
      </c>
      <c r="N52" s="15" t="s">
        <v>119</v>
      </c>
      <c r="O52" s="9" t="s">
        <v>156</v>
      </c>
      <c r="P52" s="20" t="s">
        <v>167</v>
      </c>
      <c r="Q52" s="20" t="s">
        <v>690</v>
      </c>
      <c r="R52" s="20">
        <v>262011</v>
      </c>
      <c r="S52" s="20">
        <v>601470</v>
      </c>
      <c r="T52" s="25" t="s">
        <v>201</v>
      </c>
      <c r="U52" s="25" t="s">
        <v>201</v>
      </c>
      <c r="V52" s="25" t="s">
        <v>201</v>
      </c>
      <c r="W52" s="25" t="s">
        <v>201</v>
      </c>
      <c r="X52" s="25" t="s">
        <v>201</v>
      </c>
      <c r="Y52" s="25" t="s">
        <v>201</v>
      </c>
      <c r="Z52" s="25" t="s">
        <v>201</v>
      </c>
      <c r="AA52" s="25" t="s">
        <v>201</v>
      </c>
      <c r="AB52" s="35" t="s">
        <v>348</v>
      </c>
      <c r="AC52" s="31" t="s">
        <v>348</v>
      </c>
      <c r="AD52" s="31" t="s">
        <v>348</v>
      </c>
      <c r="AE52" s="31" t="s">
        <v>348</v>
      </c>
      <c r="AF52" s="38" t="s">
        <v>167</v>
      </c>
      <c r="AG52" s="38" t="s">
        <v>167</v>
      </c>
    </row>
    <row r="53" spans="1:34" ht="15" customHeight="1" x14ac:dyDescent="0.2">
      <c r="A53" s="70">
        <v>52</v>
      </c>
      <c r="B53" s="14">
        <v>106</v>
      </c>
      <c r="C53" s="14">
        <v>1745</v>
      </c>
      <c r="D53" s="78" t="str">
        <f t="shared" si="2"/>
        <v>http://www.streetmap.co.uk/map?X=298907&amp;Y=599748&amp;SV=298907,599748&amp;A=Y&amp;Z=115</v>
      </c>
      <c r="E53" s="56" t="str">
        <f t="shared" si="0"/>
        <v>http://www.geograph.org.uk/gridref/NX9890799748</v>
      </c>
      <c r="F53" s="19" t="str">
        <f t="shared" si="3"/>
        <v>http://www.hill-bagging.co.uk/mountaindetails.php?qu=S&amp;rf=1745</v>
      </c>
      <c r="G53" s="8" t="s">
        <v>168</v>
      </c>
      <c r="H53" s="14" t="s">
        <v>370</v>
      </c>
      <c r="I53" s="14">
        <v>8</v>
      </c>
      <c r="J53" s="14">
        <v>8</v>
      </c>
      <c r="K53" s="15" t="s">
        <v>155</v>
      </c>
      <c r="L53" s="10">
        <v>697</v>
      </c>
      <c r="M53" s="10">
        <v>2287</v>
      </c>
      <c r="N53" s="15" t="s">
        <v>169</v>
      </c>
      <c r="O53" s="9" t="s">
        <v>170</v>
      </c>
      <c r="P53" s="20" t="s">
        <v>171</v>
      </c>
      <c r="Q53" s="20" t="s">
        <v>691</v>
      </c>
      <c r="R53" s="20">
        <v>298907</v>
      </c>
      <c r="S53" s="20">
        <v>599748</v>
      </c>
      <c r="T53" s="25" t="s">
        <v>201</v>
      </c>
      <c r="U53" s="25" t="s">
        <v>201</v>
      </c>
      <c r="V53" s="25" t="s">
        <v>201</v>
      </c>
      <c r="W53" s="25" t="s">
        <v>201</v>
      </c>
      <c r="X53" s="25" t="s">
        <v>201</v>
      </c>
      <c r="Y53" s="25" t="s">
        <v>201</v>
      </c>
      <c r="Z53" s="25" t="s">
        <v>201</v>
      </c>
      <c r="AA53" s="25" t="s">
        <v>201</v>
      </c>
      <c r="AB53" s="30" t="s">
        <v>279</v>
      </c>
      <c r="AC53" s="31" t="s">
        <v>279</v>
      </c>
      <c r="AD53" s="31" t="s">
        <v>279</v>
      </c>
      <c r="AE53" s="36" t="s">
        <v>279</v>
      </c>
      <c r="AF53" s="38" t="s">
        <v>171</v>
      </c>
      <c r="AG53" s="38" t="s">
        <v>171</v>
      </c>
    </row>
    <row r="54" spans="1:34" ht="15" customHeight="1" x14ac:dyDescent="0.2">
      <c r="A54" s="70">
        <v>53</v>
      </c>
      <c r="B54" s="14">
        <v>112</v>
      </c>
      <c r="C54" s="14">
        <v>1746</v>
      </c>
      <c r="D54" s="78" t="str">
        <f t="shared" si="2"/>
        <v>http://www.streetmap.co.uk/map?X=293560&amp;Y=604970&amp;SV=293560,604970&amp;A=Y&amp;Z=115</v>
      </c>
      <c r="E54" s="56" t="str">
        <f t="shared" si="0"/>
        <v>http://www.geograph.org.uk/gridref/NS9356004970</v>
      </c>
      <c r="F54" s="19" t="str">
        <f t="shared" si="3"/>
        <v>http://www.hill-bagging.co.uk/mountaindetails.php?qu=S&amp;rf=1746</v>
      </c>
      <c r="G54" s="8" t="s">
        <v>172</v>
      </c>
      <c r="H54" s="14" t="s">
        <v>370</v>
      </c>
      <c r="I54" s="14">
        <v>8</v>
      </c>
      <c r="J54" s="14">
        <v>8</v>
      </c>
      <c r="K54" s="15" t="s">
        <v>155</v>
      </c>
      <c r="L54" s="10">
        <v>689</v>
      </c>
      <c r="M54" s="10">
        <v>2260</v>
      </c>
      <c r="N54" s="15" t="s">
        <v>169</v>
      </c>
      <c r="O54" s="9" t="s">
        <v>159</v>
      </c>
      <c r="P54" s="20" t="s">
        <v>173</v>
      </c>
      <c r="Q54" s="20" t="s">
        <v>627</v>
      </c>
      <c r="R54" s="20">
        <v>293560</v>
      </c>
      <c r="S54" s="20">
        <v>604970</v>
      </c>
      <c r="T54" s="25" t="s">
        <v>201</v>
      </c>
      <c r="U54" s="25" t="s">
        <v>201</v>
      </c>
      <c r="V54" s="25" t="s">
        <v>201</v>
      </c>
      <c r="W54" s="25" t="s">
        <v>201</v>
      </c>
      <c r="X54" s="25" t="s">
        <v>201</v>
      </c>
      <c r="Y54" s="25" t="s">
        <v>201</v>
      </c>
      <c r="Z54" s="25" t="s">
        <v>201</v>
      </c>
      <c r="AA54" s="25" t="s">
        <v>201</v>
      </c>
      <c r="AB54" s="35" t="s">
        <v>344</v>
      </c>
      <c r="AC54" s="37" t="s">
        <v>173</v>
      </c>
      <c r="AD54" s="37" t="s">
        <v>173</v>
      </c>
      <c r="AE54" s="43" t="s">
        <v>173</v>
      </c>
      <c r="AF54" s="38" t="s">
        <v>173</v>
      </c>
      <c r="AG54" s="38" t="s">
        <v>173</v>
      </c>
    </row>
    <row r="55" spans="1:34" ht="15" customHeight="1" x14ac:dyDescent="0.2">
      <c r="A55" s="70">
        <v>54</v>
      </c>
      <c r="B55" s="14">
        <v>113</v>
      </c>
      <c r="C55" s="14">
        <v>1747</v>
      </c>
      <c r="D55" s="78" t="str">
        <f t="shared" si="2"/>
        <v>http://www.streetmap.co.uk/map?X=294533&amp;Y=605790&amp;SV=294533,605790&amp;A=Y&amp;Z=115</v>
      </c>
      <c r="E55" s="56" t="str">
        <f t="shared" si="0"/>
        <v>http://www.geograph.org.uk/gridref/NS9453305790</v>
      </c>
      <c r="F55" s="19" t="str">
        <f t="shared" si="3"/>
        <v>http://www.hill-bagging.co.uk/mountaindetails.php?qu=S&amp;rf=1747</v>
      </c>
      <c r="G55" s="8" t="s">
        <v>483</v>
      </c>
      <c r="H55" s="14" t="s">
        <v>370</v>
      </c>
      <c r="I55" s="14">
        <v>8</v>
      </c>
      <c r="J55" s="14">
        <v>8</v>
      </c>
      <c r="K55" s="15" t="s">
        <v>155</v>
      </c>
      <c r="L55" s="10">
        <v>688</v>
      </c>
      <c r="M55" s="10">
        <v>2257</v>
      </c>
      <c r="N55" s="15" t="s">
        <v>158</v>
      </c>
      <c r="O55" s="9" t="s">
        <v>159</v>
      </c>
      <c r="P55" s="20" t="s">
        <v>655</v>
      </c>
      <c r="Q55" s="20" t="s">
        <v>692</v>
      </c>
      <c r="R55" s="20">
        <v>294533</v>
      </c>
      <c r="S55" s="20">
        <v>605790</v>
      </c>
      <c r="T55" s="22" t="s">
        <v>202</v>
      </c>
      <c r="U55" s="22" t="s">
        <v>202</v>
      </c>
      <c r="V55" s="22" t="s">
        <v>202</v>
      </c>
      <c r="W55" s="22" t="s">
        <v>202</v>
      </c>
      <c r="X55" s="22" t="s">
        <v>202</v>
      </c>
      <c r="Y55" s="22" t="s">
        <v>202</v>
      </c>
      <c r="Z55" s="22" t="s">
        <v>202</v>
      </c>
      <c r="AA55" s="22" t="s">
        <v>202</v>
      </c>
      <c r="AB55" s="40" t="s">
        <v>796</v>
      </c>
      <c r="AC55" s="40" t="s">
        <v>796</v>
      </c>
      <c r="AD55" s="40" t="s">
        <v>796</v>
      </c>
      <c r="AE55" s="40" t="s">
        <v>796</v>
      </c>
      <c r="AF55" s="40" t="s">
        <v>796</v>
      </c>
      <c r="AG55" s="40" t="s">
        <v>796</v>
      </c>
    </row>
    <row r="56" spans="1:34" ht="15" customHeight="1" x14ac:dyDescent="0.2">
      <c r="A56" s="70">
        <v>55</v>
      </c>
      <c r="B56" s="14">
        <v>120</v>
      </c>
      <c r="C56" s="14">
        <v>1748</v>
      </c>
      <c r="D56" s="78" t="str">
        <f t="shared" si="2"/>
        <v>http://www.streetmap.co.uk/map?X=290492&amp;Y=612401&amp;SV=290492,612401&amp;A=Y&amp;Z=115</v>
      </c>
      <c r="E56" s="56" t="str">
        <f t="shared" si="0"/>
        <v>http://www.geograph.org.uk/gridref/NS9049212401</v>
      </c>
      <c r="F56" s="19" t="str">
        <f t="shared" si="3"/>
        <v>http://www.hill-bagging.co.uk/mountaindetails.php?qu=S&amp;rf=1748</v>
      </c>
      <c r="G56" s="8" t="s">
        <v>536</v>
      </c>
      <c r="H56" s="14"/>
      <c r="I56" s="14"/>
      <c r="J56" s="14">
        <v>13</v>
      </c>
      <c r="K56" s="15" t="s">
        <v>155</v>
      </c>
      <c r="L56" s="10">
        <v>691</v>
      </c>
      <c r="M56" s="10">
        <v>2267</v>
      </c>
      <c r="N56" s="15" t="s">
        <v>158</v>
      </c>
      <c r="O56" s="9" t="s">
        <v>159</v>
      </c>
      <c r="P56" s="20" t="s">
        <v>537</v>
      </c>
      <c r="Q56" s="20" t="s">
        <v>628</v>
      </c>
      <c r="R56" s="20">
        <v>290492</v>
      </c>
      <c r="S56" s="20">
        <v>612401</v>
      </c>
      <c r="T56" s="26"/>
      <c r="U56" s="26"/>
      <c r="V56" s="26"/>
      <c r="W56" s="23" t="s">
        <v>364</v>
      </c>
      <c r="X56" s="23" t="s">
        <v>364</v>
      </c>
      <c r="Y56" s="23" t="s">
        <v>364</v>
      </c>
      <c r="Z56" s="26"/>
      <c r="AA56" s="26"/>
      <c r="AB56" s="30"/>
      <c r="AC56" s="31" t="s">
        <v>280</v>
      </c>
      <c r="AD56" s="31" t="s">
        <v>280</v>
      </c>
      <c r="AE56" s="31" t="s">
        <v>280</v>
      </c>
      <c r="AF56" s="31"/>
      <c r="AG56" s="31"/>
      <c r="AH56" s="81" t="s">
        <v>797</v>
      </c>
    </row>
    <row r="57" spans="1:34" ht="15" customHeight="1" x14ac:dyDescent="0.2">
      <c r="A57" s="70">
        <v>56</v>
      </c>
      <c r="B57" s="14">
        <v>137</v>
      </c>
      <c r="C57" s="14">
        <v>1749</v>
      </c>
      <c r="D57" s="78" t="str">
        <f t="shared" si="2"/>
        <v>http://www.streetmap.co.uk/map?X=265389&amp;Y=604240&amp;SV=265389,604240&amp;A=Y&amp;Z=115</v>
      </c>
      <c r="E57" s="56" t="str">
        <f t="shared" si="0"/>
        <v>http://www.geograph.org.uk/gridref/NS6538904240</v>
      </c>
      <c r="F57" s="19" t="str">
        <f t="shared" si="3"/>
        <v>http://www.hill-bagging.co.uk/mountaindetails.php?qu=S&amp;rf=1749</v>
      </c>
      <c r="G57" s="8" t="s">
        <v>406</v>
      </c>
      <c r="H57" s="14" t="s">
        <v>370</v>
      </c>
      <c r="I57" s="14">
        <v>9</v>
      </c>
      <c r="J57" s="14">
        <v>9</v>
      </c>
      <c r="K57" s="15" t="s">
        <v>155</v>
      </c>
      <c r="L57" s="10">
        <v>681</v>
      </c>
      <c r="M57" s="10">
        <v>2234</v>
      </c>
      <c r="N57" s="15" t="s">
        <v>119</v>
      </c>
      <c r="O57" s="9" t="s">
        <v>156</v>
      </c>
      <c r="P57" s="20" t="s">
        <v>174</v>
      </c>
      <c r="Q57" s="20" t="s">
        <v>407</v>
      </c>
      <c r="R57" s="20">
        <v>265389</v>
      </c>
      <c r="S57" s="20">
        <v>604240</v>
      </c>
      <c r="T57" s="25" t="s">
        <v>201</v>
      </c>
      <c r="U57" s="25" t="s">
        <v>201</v>
      </c>
      <c r="V57" s="25" t="s">
        <v>201</v>
      </c>
      <c r="W57" s="25" t="s">
        <v>201</v>
      </c>
      <c r="X57" s="25" t="s">
        <v>201</v>
      </c>
      <c r="Y57" s="25" t="s">
        <v>201</v>
      </c>
      <c r="Z57" s="25" t="s">
        <v>201</v>
      </c>
      <c r="AA57" s="25" t="s">
        <v>201</v>
      </c>
      <c r="AB57" s="35" t="s">
        <v>350</v>
      </c>
      <c r="AC57" s="31" t="s">
        <v>241</v>
      </c>
      <c r="AD57" s="31" t="s">
        <v>241</v>
      </c>
      <c r="AE57" s="31" t="s">
        <v>241</v>
      </c>
      <c r="AF57" s="37" t="s">
        <v>174</v>
      </c>
      <c r="AG57" s="37" t="s">
        <v>174</v>
      </c>
      <c r="AH57" s="79" t="s">
        <v>861</v>
      </c>
    </row>
    <row r="58" spans="1:34" ht="15" customHeight="1" x14ac:dyDescent="0.2">
      <c r="A58" s="70">
        <v>57</v>
      </c>
      <c r="B58" s="14">
        <v>122</v>
      </c>
      <c r="C58" s="14">
        <v>1750</v>
      </c>
      <c r="D58" s="78" t="str">
        <f t="shared" si="2"/>
        <v>http://www.streetmap.co.uk/map?X=291667&amp;Y=613655&amp;SV=291667,613655&amp;A=Y&amp;Z=115</v>
      </c>
      <c r="E58" s="56" t="str">
        <f t="shared" si="0"/>
        <v>http://www.geograph.org.uk/gridref/NS9166713655</v>
      </c>
      <c r="F58" s="19" t="str">
        <f t="shared" si="3"/>
        <v>http://www.hill-bagging.co.uk/mountaindetails.php?qu=S&amp;rf=1750</v>
      </c>
      <c r="G58" s="8" t="s">
        <v>408</v>
      </c>
      <c r="H58" s="14" t="s">
        <v>370</v>
      </c>
      <c r="I58" s="14">
        <v>8</v>
      </c>
      <c r="J58" s="14">
        <v>8</v>
      </c>
      <c r="K58" s="15" t="s">
        <v>155</v>
      </c>
      <c r="L58" s="10">
        <v>677</v>
      </c>
      <c r="M58" s="10">
        <v>2221</v>
      </c>
      <c r="N58" s="15" t="s">
        <v>158</v>
      </c>
      <c r="O58" s="9" t="s">
        <v>159</v>
      </c>
      <c r="P58" s="20" t="s">
        <v>175</v>
      </c>
      <c r="Q58" s="20" t="s">
        <v>693</v>
      </c>
      <c r="R58" s="20">
        <v>291667</v>
      </c>
      <c r="S58" s="20">
        <v>613655</v>
      </c>
      <c r="T58" s="25" t="s">
        <v>201</v>
      </c>
      <c r="U58" s="25" t="s">
        <v>201</v>
      </c>
      <c r="V58" s="25" t="s">
        <v>201</v>
      </c>
      <c r="W58" s="25" t="s">
        <v>201</v>
      </c>
      <c r="X58" s="25" t="s">
        <v>201</v>
      </c>
      <c r="Y58" s="25" t="s">
        <v>201</v>
      </c>
      <c r="Z58" s="25" t="s">
        <v>201</v>
      </c>
      <c r="AA58" s="25" t="s">
        <v>201</v>
      </c>
      <c r="AB58" s="35" t="s">
        <v>345</v>
      </c>
      <c r="AC58" s="31" t="s">
        <v>591</v>
      </c>
      <c r="AD58" s="31" t="s">
        <v>591</v>
      </c>
      <c r="AE58" s="31" t="s">
        <v>591</v>
      </c>
      <c r="AF58" s="37" t="s">
        <v>175</v>
      </c>
      <c r="AG58" s="37" t="s">
        <v>175</v>
      </c>
    </row>
    <row r="59" spans="1:34" ht="15" customHeight="1" x14ac:dyDescent="0.2">
      <c r="A59" s="70">
        <v>58</v>
      </c>
      <c r="B59" s="14">
        <v>109</v>
      </c>
      <c r="C59" s="14">
        <v>1751</v>
      </c>
      <c r="D59" s="78" t="str">
        <f t="shared" si="2"/>
        <v>http://www.streetmap.co.uk/map?X=293868&amp;Y=602520&amp;SV=293868,602520&amp;A=Y&amp;Z=115</v>
      </c>
      <c r="E59" s="56" t="str">
        <f t="shared" si="0"/>
        <v>http://www.geograph.org.uk/gridref/NS9386802520</v>
      </c>
      <c r="F59" s="19" t="str">
        <f t="shared" si="3"/>
        <v>http://www.hill-bagging.co.uk/mountaindetails.php?qu=S&amp;rf=1751</v>
      </c>
      <c r="G59" s="8" t="s">
        <v>409</v>
      </c>
      <c r="H59" s="14" t="s">
        <v>370</v>
      </c>
      <c r="I59" s="14">
        <v>8</v>
      </c>
      <c r="J59" s="14">
        <v>8</v>
      </c>
      <c r="K59" s="15" t="s">
        <v>155</v>
      </c>
      <c r="L59" s="10">
        <v>672</v>
      </c>
      <c r="M59" s="10">
        <v>2205</v>
      </c>
      <c r="N59" s="15" t="s">
        <v>169</v>
      </c>
      <c r="O59" s="9" t="s">
        <v>159</v>
      </c>
      <c r="P59" s="20" t="s">
        <v>176</v>
      </c>
      <c r="Q59" s="20" t="s">
        <v>694</v>
      </c>
      <c r="R59" s="20">
        <v>293868</v>
      </c>
      <c r="S59" s="20">
        <v>602520</v>
      </c>
      <c r="T59" s="25" t="s">
        <v>201</v>
      </c>
      <c r="U59" s="25" t="s">
        <v>201</v>
      </c>
      <c r="V59" s="25" t="s">
        <v>201</v>
      </c>
      <c r="W59" s="25" t="s">
        <v>201</v>
      </c>
      <c r="X59" s="25" t="s">
        <v>201</v>
      </c>
      <c r="Y59" s="25" t="s">
        <v>201</v>
      </c>
      <c r="Z59" s="25" t="s">
        <v>201</v>
      </c>
      <c r="AA59" s="25" t="s">
        <v>201</v>
      </c>
      <c r="AB59" s="39" t="s">
        <v>176</v>
      </c>
      <c r="AC59" s="38" t="s">
        <v>176</v>
      </c>
      <c r="AD59" s="38" t="s">
        <v>176</v>
      </c>
      <c r="AE59" s="38" t="s">
        <v>176</v>
      </c>
      <c r="AF59" s="38" t="s">
        <v>176</v>
      </c>
      <c r="AG59" s="38" t="s">
        <v>176</v>
      </c>
    </row>
    <row r="60" spans="1:34" ht="15" customHeight="1" x14ac:dyDescent="0.2">
      <c r="A60" s="70">
        <v>59</v>
      </c>
      <c r="B60" s="14">
        <v>108</v>
      </c>
      <c r="C60" s="14">
        <v>1752</v>
      </c>
      <c r="D60" s="78" t="str">
        <f t="shared" si="2"/>
        <v>http://www.streetmap.co.uk/map?X=295438&amp;Y=601072&amp;SV=295438,601072&amp;A=Y&amp;Z=115</v>
      </c>
      <c r="E60" s="56" t="str">
        <f t="shared" si="0"/>
        <v>http://www.geograph.org.uk/gridref/NS9543801072</v>
      </c>
      <c r="F60" s="19" t="str">
        <f t="shared" si="3"/>
        <v>http://www.hill-bagging.co.uk/mountaindetails.php?qu=S&amp;rf=1752</v>
      </c>
      <c r="G60" s="8" t="s">
        <v>410</v>
      </c>
      <c r="H60" s="14" t="s">
        <v>370</v>
      </c>
      <c r="I60" s="14">
        <v>8</v>
      </c>
      <c r="J60" s="14">
        <v>8</v>
      </c>
      <c r="K60" s="15" t="s">
        <v>155</v>
      </c>
      <c r="L60" s="10">
        <v>668</v>
      </c>
      <c r="M60" s="10">
        <v>2192</v>
      </c>
      <c r="N60" s="15" t="s">
        <v>169</v>
      </c>
      <c r="O60" s="9" t="s">
        <v>159</v>
      </c>
      <c r="P60" s="20" t="s">
        <v>177</v>
      </c>
      <c r="Q60" s="20" t="s">
        <v>695</v>
      </c>
      <c r="R60" s="20">
        <v>295438</v>
      </c>
      <c r="S60" s="20">
        <v>601072</v>
      </c>
      <c r="T60" s="25" t="s">
        <v>201</v>
      </c>
      <c r="U60" s="25" t="s">
        <v>201</v>
      </c>
      <c r="V60" s="25" t="s">
        <v>201</v>
      </c>
      <c r="W60" s="25" t="s">
        <v>201</v>
      </c>
      <c r="X60" s="25" t="s">
        <v>201</v>
      </c>
      <c r="Y60" s="25" t="s">
        <v>201</v>
      </c>
      <c r="Z60" s="25" t="s">
        <v>201</v>
      </c>
      <c r="AA60" s="25" t="s">
        <v>201</v>
      </c>
      <c r="AB60" s="35" t="s">
        <v>252</v>
      </c>
      <c r="AC60" s="31" t="s">
        <v>281</v>
      </c>
      <c r="AD60" s="31" t="s">
        <v>281</v>
      </c>
      <c r="AE60" s="31" t="s">
        <v>281</v>
      </c>
      <c r="AF60" s="37" t="s">
        <v>177</v>
      </c>
      <c r="AG60" s="37" t="s">
        <v>177</v>
      </c>
      <c r="AH60" s="79" t="s">
        <v>767</v>
      </c>
    </row>
    <row r="61" spans="1:34" ht="15" customHeight="1" x14ac:dyDescent="0.2">
      <c r="A61" s="70">
        <v>60</v>
      </c>
      <c r="B61" s="14">
        <v>121</v>
      </c>
      <c r="C61" s="14">
        <v>1753</v>
      </c>
      <c r="D61" s="78" t="str">
        <f t="shared" si="2"/>
        <v>http://www.streetmap.co.uk/map?X=291112&amp;Y=613040&amp;SV=291112,613040&amp;A=Y&amp;Z=115</v>
      </c>
      <c r="E61" s="56" t="str">
        <f t="shared" si="0"/>
        <v>http://www.geograph.org.uk/gridref/NS9111213040</v>
      </c>
      <c r="F61" s="19" t="str">
        <f t="shared" si="3"/>
        <v>http://www.hill-bagging.co.uk/mountaindetails.php?qu=S&amp;rf=1753</v>
      </c>
      <c r="G61" s="8" t="s">
        <v>538</v>
      </c>
      <c r="H61" s="14"/>
      <c r="I61" s="14"/>
      <c r="J61" s="14">
        <v>13</v>
      </c>
      <c r="K61" s="15" t="s">
        <v>155</v>
      </c>
      <c r="L61" s="10">
        <v>669</v>
      </c>
      <c r="M61" s="10">
        <v>2195</v>
      </c>
      <c r="N61" s="15" t="s">
        <v>158</v>
      </c>
      <c r="O61" s="9" t="s">
        <v>159</v>
      </c>
      <c r="P61" s="20" t="s">
        <v>178</v>
      </c>
      <c r="Q61" s="20" t="s">
        <v>696</v>
      </c>
      <c r="R61" s="20">
        <v>291112</v>
      </c>
      <c r="S61" s="20">
        <v>613040</v>
      </c>
      <c r="T61" s="26"/>
      <c r="U61" s="26"/>
      <c r="V61" s="26"/>
      <c r="W61" s="23" t="s">
        <v>364</v>
      </c>
      <c r="X61" s="23" t="s">
        <v>364</v>
      </c>
      <c r="Y61" s="23" t="s">
        <v>364</v>
      </c>
      <c r="Z61" s="26"/>
      <c r="AA61" s="26"/>
      <c r="AB61" s="40"/>
      <c r="AC61" s="37" t="s">
        <v>178</v>
      </c>
      <c r="AD61" s="37" t="s">
        <v>178</v>
      </c>
      <c r="AE61" s="37" t="s">
        <v>178</v>
      </c>
      <c r="AF61" s="37"/>
      <c r="AG61" s="37"/>
    </row>
    <row r="62" spans="1:34" ht="15" customHeight="1" x14ac:dyDescent="0.2">
      <c r="A62" s="70">
        <v>61</v>
      </c>
      <c r="B62" s="14">
        <v>111</v>
      </c>
      <c r="C62" s="14">
        <v>1754</v>
      </c>
      <c r="D62" s="78" t="str">
        <f t="shared" si="2"/>
        <v>http://www.streetmap.co.uk/map?X=292217&amp;Y=603789&amp;SV=292217,603789&amp;A=Y&amp;Z=115</v>
      </c>
      <c r="E62" s="56" t="str">
        <f t="shared" si="0"/>
        <v>http://www.geograph.org.uk/gridref/NS9221703789</v>
      </c>
      <c r="F62" s="19" t="str">
        <f t="shared" si="3"/>
        <v>http://www.hill-bagging.co.uk/mountaindetails.php?qu=S&amp;rf=1754</v>
      </c>
      <c r="G62" s="75" t="s">
        <v>411</v>
      </c>
      <c r="H62" s="14" t="s">
        <v>370</v>
      </c>
      <c r="I62" s="14">
        <v>8</v>
      </c>
      <c r="J62" s="14">
        <v>8</v>
      </c>
      <c r="K62" s="15" t="s">
        <v>155</v>
      </c>
      <c r="L62" s="10">
        <v>663</v>
      </c>
      <c r="M62" s="10">
        <v>2175</v>
      </c>
      <c r="N62" s="15" t="s">
        <v>169</v>
      </c>
      <c r="O62" s="9" t="s">
        <v>159</v>
      </c>
      <c r="P62" s="20" t="s">
        <v>612</v>
      </c>
      <c r="Q62" s="20" t="s">
        <v>697</v>
      </c>
      <c r="R62" s="20">
        <v>292217</v>
      </c>
      <c r="S62" s="20">
        <v>603789</v>
      </c>
      <c r="T62" s="25" t="s">
        <v>201</v>
      </c>
      <c r="U62" s="25" t="s">
        <v>201</v>
      </c>
      <c r="V62" s="25" t="s">
        <v>201</v>
      </c>
      <c r="W62" s="25" t="s">
        <v>201</v>
      </c>
      <c r="X62" s="25" t="s">
        <v>201</v>
      </c>
      <c r="Y62" s="25" t="s">
        <v>201</v>
      </c>
      <c r="Z62" s="25" t="s">
        <v>201</v>
      </c>
      <c r="AA62" s="25" t="s">
        <v>201</v>
      </c>
      <c r="AB62" s="63" t="s">
        <v>799</v>
      </c>
      <c r="AC62" s="31" t="s">
        <v>282</v>
      </c>
      <c r="AD62" s="31" t="s">
        <v>282</v>
      </c>
      <c r="AE62" s="31" t="s">
        <v>282</v>
      </c>
      <c r="AF62" s="37" t="s">
        <v>798</v>
      </c>
      <c r="AG62" s="37" t="s">
        <v>798</v>
      </c>
      <c r="AH62" s="79" t="s">
        <v>842</v>
      </c>
    </row>
    <row r="63" spans="1:34" ht="15" customHeight="1" x14ac:dyDescent="0.2">
      <c r="A63" s="70">
        <v>62</v>
      </c>
      <c r="B63" s="14">
        <v>114</v>
      </c>
      <c r="C63" s="14">
        <v>1755</v>
      </c>
      <c r="D63" s="78" t="str">
        <f t="shared" si="2"/>
        <v>http://www.streetmap.co.uk/map?X=294734&amp;Y=603273&amp;SV=294734,603273&amp;A=Y&amp;Z=115</v>
      </c>
      <c r="E63" s="56" t="str">
        <f t="shared" si="0"/>
        <v>http://www.geograph.org.uk/gridref/NS9473403273</v>
      </c>
      <c r="F63" s="19" t="str">
        <f t="shared" si="3"/>
        <v>http://www.hill-bagging.co.uk/mountaindetails.php?qu=S&amp;rf=1755</v>
      </c>
      <c r="G63" s="8" t="s">
        <v>539</v>
      </c>
      <c r="H63" s="14"/>
      <c r="I63" s="14"/>
      <c r="J63" s="14">
        <v>13</v>
      </c>
      <c r="K63" s="15" t="s">
        <v>155</v>
      </c>
      <c r="L63" s="10">
        <v>668</v>
      </c>
      <c r="M63" s="10">
        <v>2192</v>
      </c>
      <c r="N63" s="15" t="s">
        <v>169</v>
      </c>
      <c r="O63" s="9" t="s">
        <v>159</v>
      </c>
      <c r="P63" s="20" t="s">
        <v>179</v>
      </c>
      <c r="Q63" s="20" t="s">
        <v>629</v>
      </c>
      <c r="R63" s="20">
        <v>294734</v>
      </c>
      <c r="S63" s="20">
        <v>603273</v>
      </c>
      <c r="T63" s="26"/>
      <c r="U63" s="26"/>
      <c r="V63" s="26"/>
      <c r="W63" s="26"/>
      <c r="X63" s="23" t="s">
        <v>364</v>
      </c>
      <c r="Y63" s="23" t="s">
        <v>364</v>
      </c>
      <c r="Z63" s="26"/>
      <c r="AA63" s="26"/>
      <c r="AB63" s="30"/>
      <c r="AC63" s="31"/>
      <c r="AD63" s="31" t="s">
        <v>283</v>
      </c>
      <c r="AE63" s="31" t="s">
        <v>283</v>
      </c>
      <c r="AF63" s="31" t="s">
        <v>283</v>
      </c>
      <c r="AG63" s="31" t="s">
        <v>283</v>
      </c>
    </row>
    <row r="64" spans="1:34" ht="15" customHeight="1" x14ac:dyDescent="0.2">
      <c r="A64" s="70">
        <v>63</v>
      </c>
      <c r="B64" s="14">
        <v>127</v>
      </c>
      <c r="C64" s="14">
        <v>1756</v>
      </c>
      <c r="D64" s="78" t="str">
        <f t="shared" si="2"/>
        <v>http://www.streetmap.co.uk/map?X=262065&amp;Y=598390&amp;SV=262065,598390&amp;A=Y&amp;Z=115</v>
      </c>
      <c r="E64" s="56" t="str">
        <f t="shared" si="0"/>
        <v>http://www.geograph.org.uk/gridref/NX6206598390</v>
      </c>
      <c r="F64" s="19" t="str">
        <f t="shared" si="3"/>
        <v>http://www.hill-bagging.co.uk/mountaindetails.php?qu=S&amp;rf=1756</v>
      </c>
      <c r="G64" s="8" t="s">
        <v>412</v>
      </c>
      <c r="H64" s="14" t="s">
        <v>370</v>
      </c>
      <c r="I64" s="14">
        <v>9</v>
      </c>
      <c r="J64" s="14">
        <v>9</v>
      </c>
      <c r="K64" s="15" t="s">
        <v>155</v>
      </c>
      <c r="L64" s="10">
        <v>651.4</v>
      </c>
      <c r="M64" s="10">
        <v>2137</v>
      </c>
      <c r="N64" s="15" t="s">
        <v>119</v>
      </c>
      <c r="O64" s="9" t="s">
        <v>156</v>
      </c>
      <c r="P64" s="20" t="s">
        <v>180</v>
      </c>
      <c r="Q64" s="20" t="s">
        <v>698</v>
      </c>
      <c r="R64" s="20">
        <v>262065</v>
      </c>
      <c r="S64" s="20">
        <v>598390</v>
      </c>
      <c r="T64" s="25" t="s">
        <v>201</v>
      </c>
      <c r="U64" s="25" t="s">
        <v>201</v>
      </c>
      <c r="V64" s="25" t="s">
        <v>201</v>
      </c>
      <c r="W64" s="25" t="s">
        <v>201</v>
      </c>
      <c r="X64" s="25" t="s">
        <v>201</v>
      </c>
      <c r="Y64" s="25" t="s">
        <v>201</v>
      </c>
      <c r="Z64" s="25" t="s">
        <v>201</v>
      </c>
      <c r="AA64" s="25" t="s">
        <v>201</v>
      </c>
      <c r="AB64" s="34" t="s">
        <v>347</v>
      </c>
      <c r="AC64" s="34" t="s">
        <v>236</v>
      </c>
      <c r="AD64" s="34" t="s">
        <v>236</v>
      </c>
      <c r="AE64" s="34" t="s">
        <v>236</v>
      </c>
      <c r="AF64" s="38" t="s">
        <v>180</v>
      </c>
      <c r="AG64" s="38" t="s">
        <v>180</v>
      </c>
    </row>
    <row r="65" spans="1:34" ht="15" customHeight="1" x14ac:dyDescent="0.2">
      <c r="A65" s="70">
        <v>64</v>
      </c>
      <c r="B65" s="14">
        <v>115</v>
      </c>
      <c r="C65" s="14">
        <v>1757</v>
      </c>
      <c r="D65" s="78" t="str">
        <f t="shared" si="2"/>
        <v>http://www.streetmap.co.uk/map?X=294380&amp;Y=607373&amp;SV=294380,607373&amp;A=Y&amp;Z=115</v>
      </c>
      <c r="E65" s="56" t="str">
        <f t="shared" si="0"/>
        <v>http://www.geograph.org.uk/gridref/NS9438007373</v>
      </c>
      <c r="F65" s="19" t="str">
        <f t="shared" si="3"/>
        <v>http://www.hill-bagging.co.uk/mountaindetails.php?qu=S&amp;rf=1757</v>
      </c>
      <c r="G65" s="8" t="s">
        <v>413</v>
      </c>
      <c r="H65" s="14" t="s">
        <v>370</v>
      </c>
      <c r="I65" s="14">
        <v>8</v>
      </c>
      <c r="J65" s="14">
        <v>8</v>
      </c>
      <c r="K65" s="15" t="s">
        <v>155</v>
      </c>
      <c r="L65" s="10">
        <v>645</v>
      </c>
      <c r="M65" s="10">
        <v>2116</v>
      </c>
      <c r="N65" s="15" t="s">
        <v>158</v>
      </c>
      <c r="O65" s="9" t="s">
        <v>159</v>
      </c>
      <c r="P65" s="20" t="s">
        <v>181</v>
      </c>
      <c r="Q65" s="20" t="s">
        <v>699</v>
      </c>
      <c r="R65" s="20">
        <v>294380</v>
      </c>
      <c r="S65" s="20">
        <v>607373</v>
      </c>
      <c r="T65" s="25" t="s">
        <v>201</v>
      </c>
      <c r="U65" s="25" t="s">
        <v>201</v>
      </c>
      <c r="V65" s="25" t="s">
        <v>201</v>
      </c>
      <c r="W65" s="25" t="s">
        <v>201</v>
      </c>
      <c r="X65" s="25" t="s">
        <v>201</v>
      </c>
      <c r="Y65" s="25" t="s">
        <v>201</v>
      </c>
      <c r="Z65" s="25" t="s">
        <v>201</v>
      </c>
      <c r="AA65" s="25" t="s">
        <v>201</v>
      </c>
      <c r="AB65" s="33" t="s">
        <v>234</v>
      </c>
      <c r="AC65" s="34" t="s">
        <v>234</v>
      </c>
      <c r="AD65" s="34" t="s">
        <v>234</v>
      </c>
      <c r="AE65" s="34" t="s">
        <v>234</v>
      </c>
      <c r="AF65" s="38" t="s">
        <v>181</v>
      </c>
      <c r="AG65" s="38" t="s">
        <v>181</v>
      </c>
      <c r="AH65" s="79" t="s">
        <v>766</v>
      </c>
    </row>
    <row r="66" spans="1:34" ht="15" customHeight="1" x14ac:dyDescent="0.2">
      <c r="A66" s="70">
        <v>65</v>
      </c>
      <c r="B66" s="14">
        <v>136</v>
      </c>
      <c r="C66" s="14">
        <v>1758</v>
      </c>
      <c r="D66" s="78" t="str">
        <f t="shared" si="2"/>
        <v>http://www.streetmap.co.uk/map?X=266096&amp;Y=602756&amp;SV=266096,602756&amp;A=Y&amp;Z=115</v>
      </c>
      <c r="E66" s="56" t="str">
        <f t="shared" ref="E66:E129" si="4">HYPERLINK("http://www.geograph.org.uk/gridref/"&amp;Q66)</f>
        <v>http://www.geograph.org.uk/gridref/NS6609602756</v>
      </c>
      <c r="F66" s="19" t="str">
        <f t="shared" ref="F66:F97" si="5">HYPERLINK("http://www.hill-bagging.co.uk/mountaindetails.php?qu=S&amp;rf="&amp;C66)</f>
        <v>http://www.hill-bagging.co.uk/mountaindetails.php?qu=S&amp;rf=1758</v>
      </c>
      <c r="G66" s="8" t="s">
        <v>484</v>
      </c>
      <c r="H66" s="14" t="s">
        <v>370</v>
      </c>
      <c r="I66" s="14">
        <v>9</v>
      </c>
      <c r="J66" s="14">
        <v>9</v>
      </c>
      <c r="K66" s="15" t="s">
        <v>155</v>
      </c>
      <c r="L66" s="10">
        <v>643</v>
      </c>
      <c r="M66" s="10">
        <v>2110</v>
      </c>
      <c r="N66" s="15" t="s">
        <v>119</v>
      </c>
      <c r="O66" s="9" t="s">
        <v>156</v>
      </c>
      <c r="P66" s="20" t="s">
        <v>182</v>
      </c>
      <c r="Q66" s="20" t="s">
        <v>700</v>
      </c>
      <c r="R66" s="20">
        <v>266096</v>
      </c>
      <c r="S66" s="20">
        <v>602756</v>
      </c>
      <c r="T66" s="22" t="s">
        <v>202</v>
      </c>
      <c r="U66" s="22" t="s">
        <v>202</v>
      </c>
      <c r="V66" s="22" t="s">
        <v>202</v>
      </c>
      <c r="W66" s="22" t="s">
        <v>202</v>
      </c>
      <c r="X66" s="22" t="s">
        <v>202</v>
      </c>
      <c r="Y66" s="22" t="s">
        <v>202</v>
      </c>
      <c r="Z66" s="22" t="s">
        <v>202</v>
      </c>
      <c r="AA66" s="22" t="s">
        <v>202</v>
      </c>
      <c r="AB66" s="62" t="s">
        <v>240</v>
      </c>
      <c r="AC66" s="34" t="s">
        <v>240</v>
      </c>
      <c r="AD66" s="34" t="s">
        <v>240</v>
      </c>
      <c r="AE66" s="34" t="s">
        <v>240</v>
      </c>
      <c r="AF66" s="34" t="s">
        <v>595</v>
      </c>
      <c r="AG66" s="38" t="s">
        <v>182</v>
      </c>
    </row>
    <row r="67" spans="1:34" ht="15" customHeight="1" x14ac:dyDescent="0.2">
      <c r="A67" s="70">
        <v>66</v>
      </c>
      <c r="B67" s="14">
        <v>134</v>
      </c>
      <c r="C67" s="14">
        <v>1759</v>
      </c>
      <c r="D67" s="78" t="str">
        <f t="shared" ref="D67:D130" si="6">HYPERLINK("http://www.streetmap.co.uk/map?X="&amp;R67&amp;"&amp;Y="&amp;S67&amp;"&amp;SV="&amp;R67&amp;","&amp;S67&amp;"&amp;A=Y&amp;Z=115")</f>
        <v>http://www.streetmap.co.uk/map?X=264227&amp;Y=601029&amp;SV=264227,601029&amp;A=Y&amp;Z=115</v>
      </c>
      <c r="E67" s="56" t="str">
        <f t="shared" si="4"/>
        <v>http://www.geograph.org.uk/gridref/NS6422701029</v>
      </c>
      <c r="F67" s="19" t="str">
        <f t="shared" si="5"/>
        <v>http://www.hill-bagging.co.uk/mountaindetails.php?qu=S&amp;rf=1759</v>
      </c>
      <c r="G67" s="8" t="s">
        <v>414</v>
      </c>
      <c r="H67" s="14" t="s">
        <v>370</v>
      </c>
      <c r="I67" s="14">
        <v>9</v>
      </c>
      <c r="J67" s="14">
        <v>9</v>
      </c>
      <c r="K67" s="15" t="s">
        <v>155</v>
      </c>
      <c r="L67" s="10">
        <v>642</v>
      </c>
      <c r="M67" s="10">
        <v>2106</v>
      </c>
      <c r="N67" s="15" t="s">
        <v>119</v>
      </c>
      <c r="O67" s="9" t="s">
        <v>156</v>
      </c>
      <c r="P67" s="20" t="s">
        <v>183</v>
      </c>
      <c r="Q67" s="20" t="s">
        <v>701</v>
      </c>
      <c r="R67" s="20">
        <v>264227</v>
      </c>
      <c r="S67" s="20">
        <v>601029</v>
      </c>
      <c r="T67" s="25" t="s">
        <v>201</v>
      </c>
      <c r="U67" s="25" t="s">
        <v>201</v>
      </c>
      <c r="V67" s="25" t="s">
        <v>201</v>
      </c>
      <c r="W67" s="25" t="s">
        <v>201</v>
      </c>
      <c r="X67" s="25" t="s">
        <v>201</v>
      </c>
      <c r="Y67" s="25" t="s">
        <v>201</v>
      </c>
      <c r="Z67" s="25" t="s">
        <v>201</v>
      </c>
      <c r="AA67" s="25" t="s">
        <v>201</v>
      </c>
      <c r="AB67" s="33" t="s">
        <v>238</v>
      </c>
      <c r="AC67" s="34" t="s">
        <v>238</v>
      </c>
      <c r="AD67" s="34" t="s">
        <v>238</v>
      </c>
      <c r="AE67" s="34" t="s">
        <v>238</v>
      </c>
      <c r="AF67" s="38" t="s">
        <v>183</v>
      </c>
      <c r="AG67" s="38" t="s">
        <v>183</v>
      </c>
    </row>
    <row r="68" spans="1:34" ht="15" customHeight="1" x14ac:dyDescent="0.2">
      <c r="A68" s="70">
        <v>67</v>
      </c>
      <c r="B68" s="14">
        <v>130</v>
      </c>
      <c r="C68" s="14">
        <v>1760</v>
      </c>
      <c r="D68" s="78" t="str">
        <f t="shared" si="6"/>
        <v>http://www.streetmap.co.uk/map?X=261587&amp;Y=598827&amp;SV=261587,598827&amp;A=Y&amp;Z=115</v>
      </c>
      <c r="E68" s="56" t="str">
        <f t="shared" si="4"/>
        <v>http://www.geograph.org.uk/gridref/NX6158798827</v>
      </c>
      <c r="F68" s="19" t="str">
        <f t="shared" si="5"/>
        <v>http://www.hill-bagging.co.uk/mountaindetails.php?qu=S&amp;rf=1760</v>
      </c>
      <c r="G68" s="8" t="s">
        <v>540</v>
      </c>
      <c r="H68" s="14"/>
      <c r="I68" s="14"/>
      <c r="J68" s="14">
        <v>13</v>
      </c>
      <c r="K68" s="15" t="s">
        <v>155</v>
      </c>
      <c r="L68" s="10">
        <v>641</v>
      </c>
      <c r="M68" s="10">
        <v>2103</v>
      </c>
      <c r="N68" s="15" t="s">
        <v>119</v>
      </c>
      <c r="O68" s="9" t="s">
        <v>156</v>
      </c>
      <c r="P68" s="20" t="s">
        <v>184</v>
      </c>
      <c r="Q68" s="20" t="s">
        <v>702</v>
      </c>
      <c r="R68" s="20">
        <v>261587</v>
      </c>
      <c r="S68" s="20">
        <v>598827</v>
      </c>
      <c r="T68" s="26"/>
      <c r="U68" s="26"/>
      <c r="V68" s="26"/>
      <c r="W68" s="26"/>
      <c r="X68" s="23" t="s">
        <v>364</v>
      </c>
      <c r="Y68" s="23" t="s">
        <v>364</v>
      </c>
      <c r="Z68" s="26"/>
      <c r="AA68" s="26"/>
      <c r="AB68" s="40"/>
      <c r="AC68" s="37"/>
      <c r="AD68" s="37" t="s">
        <v>184</v>
      </c>
      <c r="AE68" s="37" t="s">
        <v>184</v>
      </c>
      <c r="AF68" s="37"/>
      <c r="AG68" s="37"/>
    </row>
    <row r="69" spans="1:34" ht="15" customHeight="1" x14ac:dyDescent="0.2">
      <c r="A69" s="70">
        <v>68</v>
      </c>
      <c r="B69" s="14">
        <v>117</v>
      </c>
      <c r="C69" s="14">
        <v>1761</v>
      </c>
      <c r="D69" s="78" t="str">
        <f t="shared" si="6"/>
        <v>http://www.streetmap.co.uk/map?X=287855&amp;Y=609993&amp;SV=287855,609993&amp;A=Y&amp;Z=115</v>
      </c>
      <c r="E69" s="56" t="str">
        <f t="shared" si="4"/>
        <v>http://www.geograph.org.uk/gridref/NS8785509993</v>
      </c>
      <c r="F69" s="19" t="str">
        <f t="shared" si="5"/>
        <v>http://www.hill-bagging.co.uk/mountaindetails.php?qu=S&amp;rf=1761</v>
      </c>
      <c r="G69" s="8" t="s">
        <v>415</v>
      </c>
      <c r="H69" s="14" t="s">
        <v>370</v>
      </c>
      <c r="I69" s="14">
        <v>8</v>
      </c>
      <c r="J69" s="14">
        <v>8</v>
      </c>
      <c r="K69" s="15" t="s">
        <v>155</v>
      </c>
      <c r="L69" s="10">
        <v>631</v>
      </c>
      <c r="M69" s="10">
        <v>2070</v>
      </c>
      <c r="N69" s="15" t="s">
        <v>158</v>
      </c>
      <c r="O69" s="9" t="s">
        <v>159</v>
      </c>
      <c r="P69" s="20" t="s">
        <v>256</v>
      </c>
      <c r="Q69" s="20" t="s">
        <v>416</v>
      </c>
      <c r="R69" s="20">
        <v>287855</v>
      </c>
      <c r="S69" s="20">
        <v>609993</v>
      </c>
      <c r="T69" s="25" t="s">
        <v>201</v>
      </c>
      <c r="U69" s="25" t="s">
        <v>201</v>
      </c>
      <c r="V69" s="25" t="s">
        <v>201</v>
      </c>
      <c r="W69" s="25" t="s">
        <v>201</v>
      </c>
      <c r="X69" s="25" t="s">
        <v>201</v>
      </c>
      <c r="Y69" s="25" t="s">
        <v>201</v>
      </c>
      <c r="Z69" s="25" t="s">
        <v>201</v>
      </c>
      <c r="AA69" s="25" t="s">
        <v>201</v>
      </c>
      <c r="AB69" s="62" t="s">
        <v>284</v>
      </c>
      <c r="AC69" s="31" t="s">
        <v>284</v>
      </c>
      <c r="AD69" s="31" t="s">
        <v>284</v>
      </c>
      <c r="AE69" s="31" t="s">
        <v>284</v>
      </c>
      <c r="AF69" s="31" t="s">
        <v>356</v>
      </c>
      <c r="AG69" s="31" t="s">
        <v>356</v>
      </c>
    </row>
    <row r="70" spans="1:34" ht="15" customHeight="1" x14ac:dyDescent="0.2">
      <c r="A70" s="70">
        <v>69</v>
      </c>
      <c r="B70" s="14">
        <v>135</v>
      </c>
      <c r="C70" s="14">
        <v>1762</v>
      </c>
      <c r="D70" s="78" t="str">
        <f t="shared" si="6"/>
        <v>http://www.streetmap.co.uk/map?X=264658&amp;Y=602034&amp;SV=264658,602034&amp;A=Y&amp;Z=115</v>
      </c>
      <c r="E70" s="56" t="str">
        <f t="shared" si="4"/>
        <v>http://www.geograph.org.uk/gridref/NS6465802034</v>
      </c>
      <c r="F70" s="19" t="str">
        <f t="shared" si="5"/>
        <v>http://www.hill-bagging.co.uk/mountaindetails.php?qu=S&amp;rf=1762</v>
      </c>
      <c r="G70" s="8" t="s">
        <v>485</v>
      </c>
      <c r="H70" s="14" t="s">
        <v>370</v>
      </c>
      <c r="I70" s="14">
        <v>9</v>
      </c>
      <c r="J70" s="14">
        <v>9</v>
      </c>
      <c r="K70" s="15" t="s">
        <v>155</v>
      </c>
      <c r="L70" s="10">
        <v>628</v>
      </c>
      <c r="M70" s="10">
        <v>2060</v>
      </c>
      <c r="N70" s="15" t="s">
        <v>119</v>
      </c>
      <c r="O70" s="9" t="s">
        <v>156</v>
      </c>
      <c r="P70" s="20" t="s">
        <v>185</v>
      </c>
      <c r="Q70" s="20" t="s">
        <v>703</v>
      </c>
      <c r="R70" s="20">
        <v>264658</v>
      </c>
      <c r="S70" s="20">
        <v>602034</v>
      </c>
      <c r="T70" s="22" t="s">
        <v>202</v>
      </c>
      <c r="U70" s="22" t="s">
        <v>202</v>
      </c>
      <c r="V70" s="22" t="s">
        <v>202</v>
      </c>
      <c r="W70" s="22" t="s">
        <v>202</v>
      </c>
      <c r="X70" s="22" t="s">
        <v>202</v>
      </c>
      <c r="Y70" s="22" t="s">
        <v>202</v>
      </c>
      <c r="Z70" s="22" t="s">
        <v>202</v>
      </c>
      <c r="AA70" s="22" t="s">
        <v>202</v>
      </c>
      <c r="AB70" s="30" t="s">
        <v>239</v>
      </c>
      <c r="AC70" s="31" t="s">
        <v>239</v>
      </c>
      <c r="AD70" s="31" t="s">
        <v>239</v>
      </c>
      <c r="AE70" s="31" t="s">
        <v>239</v>
      </c>
      <c r="AF70" s="37" t="s">
        <v>185</v>
      </c>
      <c r="AG70" s="37" t="s">
        <v>185</v>
      </c>
    </row>
    <row r="71" spans="1:34" ht="15" customHeight="1" x14ac:dyDescent="0.2">
      <c r="A71" s="70">
        <v>70</v>
      </c>
      <c r="B71" s="14">
        <v>116</v>
      </c>
      <c r="C71" s="14">
        <v>1763</v>
      </c>
      <c r="D71" s="78" t="str">
        <f t="shared" si="6"/>
        <v>http://www.streetmap.co.uk/map?X=289892&amp;Y=609449&amp;SV=289892,609449&amp;A=Y&amp;Z=115</v>
      </c>
      <c r="E71" s="56" t="str">
        <f t="shared" si="4"/>
        <v>http://www.geograph.org.uk/gridref/NS8989209449</v>
      </c>
      <c r="F71" s="19" t="str">
        <f t="shared" si="5"/>
        <v>http://www.hill-bagging.co.uk/mountaindetails.php?qu=S&amp;rf=1763</v>
      </c>
      <c r="G71" s="8" t="s">
        <v>824</v>
      </c>
      <c r="H71" s="14" t="s">
        <v>370</v>
      </c>
      <c r="I71" s="14">
        <v>8</v>
      </c>
      <c r="J71" s="14">
        <v>8</v>
      </c>
      <c r="K71" s="15" t="s">
        <v>155</v>
      </c>
      <c r="L71" s="10">
        <v>628</v>
      </c>
      <c r="M71" s="10">
        <v>2060</v>
      </c>
      <c r="N71" s="15" t="s">
        <v>158</v>
      </c>
      <c r="O71" s="9" t="s">
        <v>159</v>
      </c>
      <c r="P71" s="20" t="s">
        <v>186</v>
      </c>
      <c r="Q71" s="20" t="s">
        <v>704</v>
      </c>
      <c r="R71" s="20">
        <v>289892</v>
      </c>
      <c r="S71" s="20">
        <v>609449</v>
      </c>
      <c r="T71" s="22" t="s">
        <v>202</v>
      </c>
      <c r="U71" s="22" t="s">
        <v>202</v>
      </c>
      <c r="V71" s="22" t="s">
        <v>202</v>
      </c>
      <c r="W71" s="22" t="s">
        <v>202</v>
      </c>
      <c r="X71" s="22" t="s">
        <v>202</v>
      </c>
      <c r="Y71" s="22" t="s">
        <v>202</v>
      </c>
      <c r="Z71" s="22" t="s">
        <v>202</v>
      </c>
      <c r="AA71" s="22" t="s">
        <v>202</v>
      </c>
      <c r="AB71" s="40" t="s">
        <v>186</v>
      </c>
      <c r="AC71" s="37" t="s">
        <v>186</v>
      </c>
      <c r="AD71" s="37" t="s">
        <v>186</v>
      </c>
      <c r="AE71" s="37" t="s">
        <v>186</v>
      </c>
      <c r="AF71" s="37" t="s">
        <v>186</v>
      </c>
      <c r="AG71" s="37" t="s">
        <v>186</v>
      </c>
      <c r="AH71" s="71" t="s">
        <v>825</v>
      </c>
    </row>
    <row r="72" spans="1:34" ht="15" customHeight="1" x14ac:dyDescent="0.2">
      <c r="A72" s="70">
        <v>71</v>
      </c>
      <c r="B72" s="14">
        <v>131</v>
      </c>
      <c r="C72" s="14">
        <v>1764</v>
      </c>
      <c r="D72" s="78" t="str">
        <f t="shared" si="6"/>
        <v>http://www.streetmap.co.uk/map?X=261442&amp;Y=602637&amp;SV=261442,602637&amp;A=Y&amp;Z=115</v>
      </c>
      <c r="E72" s="56" t="str">
        <f t="shared" si="4"/>
        <v>http://www.geograph.org.uk/gridref/NS6144202637</v>
      </c>
      <c r="F72" s="19" t="str">
        <f t="shared" si="5"/>
        <v>http://www.hill-bagging.co.uk/mountaindetails.php?qu=S&amp;rf=1764</v>
      </c>
      <c r="G72" s="8" t="s">
        <v>541</v>
      </c>
      <c r="H72" s="14"/>
      <c r="I72" s="14"/>
      <c r="J72" s="14">
        <v>13</v>
      </c>
      <c r="K72" s="15" t="s">
        <v>155</v>
      </c>
      <c r="L72" s="10">
        <v>621</v>
      </c>
      <c r="M72" s="10">
        <v>2037</v>
      </c>
      <c r="N72" s="15" t="s">
        <v>119</v>
      </c>
      <c r="O72" s="9" t="s">
        <v>156</v>
      </c>
      <c r="P72" s="20" t="s">
        <v>257</v>
      </c>
      <c r="Q72" s="20" t="s">
        <v>705</v>
      </c>
      <c r="R72" s="20">
        <v>261442</v>
      </c>
      <c r="S72" s="20">
        <v>602637</v>
      </c>
      <c r="T72" s="26"/>
      <c r="U72" s="26"/>
      <c r="V72" s="26"/>
      <c r="W72" s="26"/>
      <c r="X72" s="23" t="s">
        <v>364</v>
      </c>
      <c r="Y72" s="23" t="s">
        <v>364</v>
      </c>
      <c r="Z72" s="26"/>
      <c r="AA72" s="26"/>
      <c r="AB72" s="30"/>
      <c r="AC72" s="31"/>
      <c r="AD72" s="31" t="s">
        <v>285</v>
      </c>
      <c r="AE72" s="31" t="s">
        <v>285</v>
      </c>
      <c r="AF72" s="31"/>
      <c r="AG72" s="31"/>
      <c r="AH72" s="79"/>
    </row>
    <row r="73" spans="1:34" ht="15" customHeight="1" x14ac:dyDescent="0.2">
      <c r="A73" s="70">
        <v>72</v>
      </c>
      <c r="B73" s="14">
        <v>123</v>
      </c>
      <c r="C73" s="14">
        <v>1765</v>
      </c>
      <c r="D73" s="78" t="str">
        <f t="shared" si="6"/>
        <v>http://www.streetmap.co.uk/map?X=293201&amp;Y=615263&amp;SV=293201,615263&amp;A=Y&amp;Z=115</v>
      </c>
      <c r="E73" s="56" t="str">
        <f t="shared" si="4"/>
        <v>http://www.geograph.org.uk/gridref/NS9320115263</v>
      </c>
      <c r="F73" s="19" t="str">
        <f t="shared" si="5"/>
        <v>http://www.hill-bagging.co.uk/mountaindetails.php?qu=S&amp;rf=1765</v>
      </c>
      <c r="G73" s="8" t="s">
        <v>417</v>
      </c>
      <c r="H73" s="14" t="s">
        <v>370</v>
      </c>
      <c r="I73" s="14">
        <v>8</v>
      </c>
      <c r="J73" s="14">
        <v>8</v>
      </c>
      <c r="K73" s="15" t="s">
        <v>155</v>
      </c>
      <c r="L73" s="10">
        <v>619</v>
      </c>
      <c r="M73" s="10">
        <v>2031</v>
      </c>
      <c r="N73" s="15" t="s">
        <v>158</v>
      </c>
      <c r="O73" s="9" t="s">
        <v>159</v>
      </c>
      <c r="P73" s="20" t="s">
        <v>418</v>
      </c>
      <c r="Q73" s="20" t="s">
        <v>630</v>
      </c>
      <c r="R73" s="20">
        <v>293201</v>
      </c>
      <c r="S73" s="20">
        <v>615263</v>
      </c>
      <c r="T73" s="25" t="s">
        <v>201</v>
      </c>
      <c r="U73" s="25" t="s">
        <v>201</v>
      </c>
      <c r="V73" s="25" t="s">
        <v>201</v>
      </c>
      <c r="W73" s="25" t="s">
        <v>201</v>
      </c>
      <c r="X73" s="25" t="s">
        <v>201</v>
      </c>
      <c r="Y73" s="25" t="s">
        <v>201</v>
      </c>
      <c r="Z73" s="25" t="s">
        <v>201</v>
      </c>
      <c r="AA73" s="25" t="s">
        <v>201</v>
      </c>
      <c r="AB73" s="30" t="s">
        <v>594</v>
      </c>
      <c r="AC73" s="31" t="s">
        <v>286</v>
      </c>
      <c r="AD73" s="31" t="s">
        <v>286</v>
      </c>
      <c r="AE73" s="31" t="s">
        <v>286</v>
      </c>
      <c r="AF73" s="31" t="s">
        <v>593</v>
      </c>
      <c r="AG73" s="31" t="s">
        <v>592</v>
      </c>
      <c r="AH73" s="71" t="s">
        <v>860</v>
      </c>
    </row>
    <row r="74" spans="1:34" ht="15" customHeight="1" x14ac:dyDescent="0.2">
      <c r="A74" s="70">
        <v>73</v>
      </c>
      <c r="B74" s="14">
        <v>132</v>
      </c>
      <c r="C74" s="14">
        <v>1766</v>
      </c>
      <c r="D74" s="78" t="str">
        <f t="shared" si="6"/>
        <v>http://www.streetmap.co.uk/map?X=261174&amp;Y=601606&amp;SV=261174,601606&amp;A=Y&amp;Z=115</v>
      </c>
      <c r="E74" s="56" t="str">
        <f t="shared" si="4"/>
        <v>http://www.geograph.org.uk/gridref/NS6117401606</v>
      </c>
      <c r="F74" s="19" t="str">
        <f t="shared" si="5"/>
        <v>http://www.hill-bagging.co.uk/mountaindetails.php?qu=S&amp;rf=1766</v>
      </c>
      <c r="G74" s="8" t="s">
        <v>542</v>
      </c>
      <c r="H74" s="14"/>
      <c r="I74" s="14"/>
      <c r="J74" s="14">
        <v>13</v>
      </c>
      <c r="K74" s="15" t="s">
        <v>155</v>
      </c>
      <c r="L74" s="10">
        <v>617</v>
      </c>
      <c r="M74" s="10">
        <v>2024</v>
      </c>
      <c r="N74" s="15" t="s">
        <v>119</v>
      </c>
      <c r="O74" s="9" t="s">
        <v>156</v>
      </c>
      <c r="P74" s="20" t="s">
        <v>258</v>
      </c>
      <c r="Q74" s="20" t="s">
        <v>706</v>
      </c>
      <c r="R74" s="20">
        <v>261174</v>
      </c>
      <c r="S74" s="20">
        <v>601606</v>
      </c>
      <c r="T74" s="23" t="s">
        <v>364</v>
      </c>
      <c r="U74" s="23" t="s">
        <v>364</v>
      </c>
      <c r="V74" s="23" t="s">
        <v>364</v>
      </c>
      <c r="W74" s="23" t="s">
        <v>364</v>
      </c>
      <c r="X74" s="23" t="s">
        <v>364</v>
      </c>
      <c r="Y74" s="23" t="s">
        <v>364</v>
      </c>
      <c r="Z74" s="26"/>
      <c r="AA74" s="26"/>
      <c r="AB74" s="35" t="s">
        <v>349</v>
      </c>
      <c r="AC74" s="31" t="s">
        <v>287</v>
      </c>
      <c r="AD74" s="31" t="s">
        <v>287</v>
      </c>
      <c r="AE74" s="31" t="s">
        <v>287</v>
      </c>
      <c r="AF74" s="31"/>
      <c r="AG74" s="31"/>
      <c r="AH74" s="71" t="s">
        <v>768</v>
      </c>
    </row>
    <row r="75" spans="1:34" ht="15" customHeight="1" x14ac:dyDescent="0.2">
      <c r="A75" s="70">
        <v>74</v>
      </c>
      <c r="B75" s="14">
        <v>110</v>
      </c>
      <c r="C75" s="14">
        <v>1767</v>
      </c>
      <c r="D75" s="78" t="str">
        <f t="shared" si="6"/>
        <v>http://www.streetmap.co.uk/map?X=292235&amp;Y=602379&amp;SV=292235,602379&amp;A=Y&amp;Z=115</v>
      </c>
      <c r="E75" s="56" t="str">
        <f t="shared" si="4"/>
        <v>http://www.geograph.org.uk/gridref/NS9223502379</v>
      </c>
      <c r="F75" s="19" t="str">
        <f t="shared" si="5"/>
        <v>http://www.hill-bagging.co.uk/mountaindetails.php?qu=S&amp;rf=1767</v>
      </c>
      <c r="G75" s="8" t="s">
        <v>486</v>
      </c>
      <c r="H75" s="14" t="s">
        <v>370</v>
      </c>
      <c r="I75" s="14">
        <v>8</v>
      </c>
      <c r="J75" s="14">
        <v>8</v>
      </c>
      <c r="K75" s="15" t="s">
        <v>155</v>
      </c>
      <c r="L75" s="10">
        <v>612</v>
      </c>
      <c r="M75" s="10">
        <v>2008</v>
      </c>
      <c r="N75" s="15" t="s">
        <v>169</v>
      </c>
      <c r="O75" s="9" t="s">
        <v>159</v>
      </c>
      <c r="P75" s="20" t="s">
        <v>187</v>
      </c>
      <c r="Q75" s="20" t="s">
        <v>707</v>
      </c>
      <c r="R75" s="20">
        <v>292235</v>
      </c>
      <c r="S75" s="20">
        <v>602379</v>
      </c>
      <c r="T75" s="22" t="s">
        <v>202</v>
      </c>
      <c r="U75" s="22" t="s">
        <v>202</v>
      </c>
      <c r="V75" s="22" t="s">
        <v>202</v>
      </c>
      <c r="W75" s="22" t="s">
        <v>202</v>
      </c>
      <c r="X75" s="22" t="s">
        <v>202</v>
      </c>
      <c r="Y75" s="22" t="s">
        <v>202</v>
      </c>
      <c r="Z75" s="22" t="s">
        <v>202</v>
      </c>
      <c r="AA75" s="22" t="s">
        <v>202</v>
      </c>
      <c r="AB75" s="35" t="s">
        <v>343</v>
      </c>
      <c r="AC75" s="37" t="s">
        <v>187</v>
      </c>
      <c r="AD75" s="37" t="s">
        <v>187</v>
      </c>
      <c r="AE75" s="37" t="s">
        <v>187</v>
      </c>
      <c r="AF75" s="37" t="s">
        <v>187</v>
      </c>
      <c r="AG75" s="37" t="s">
        <v>187</v>
      </c>
    </row>
    <row r="76" spans="1:34" ht="15" customHeight="1" x14ac:dyDescent="0.2">
      <c r="A76" s="70">
        <v>75</v>
      </c>
      <c r="B76" s="14">
        <v>128</v>
      </c>
      <c r="C76" s="14">
        <v>1768</v>
      </c>
      <c r="D76" s="78" t="str">
        <f t="shared" si="6"/>
        <v>http://www.streetmap.co.uk/map?X=261703&amp;Y=599984&amp;SV=261703,599984&amp;A=Y&amp;Z=115</v>
      </c>
      <c r="E76" s="56" t="str">
        <f t="shared" si="4"/>
        <v>http://www.geograph.org.uk/gridref/NX6170399984</v>
      </c>
      <c r="F76" s="19" t="str">
        <f t="shared" si="5"/>
        <v>http://www.hill-bagging.co.uk/mountaindetails.php?qu=S&amp;rf=1768</v>
      </c>
      <c r="G76" s="8" t="s">
        <v>487</v>
      </c>
      <c r="H76" s="14" t="s">
        <v>370</v>
      </c>
      <c r="I76" s="14">
        <v>9</v>
      </c>
      <c r="J76" s="14">
        <v>9</v>
      </c>
      <c r="K76" s="15" t="s">
        <v>155</v>
      </c>
      <c r="L76" s="10">
        <v>612.4</v>
      </c>
      <c r="M76" s="10">
        <v>2009</v>
      </c>
      <c r="N76" s="15" t="s">
        <v>119</v>
      </c>
      <c r="O76" s="9" t="s">
        <v>156</v>
      </c>
      <c r="P76" s="20" t="s">
        <v>188</v>
      </c>
      <c r="Q76" s="20" t="s">
        <v>708</v>
      </c>
      <c r="R76" s="20">
        <v>261703</v>
      </c>
      <c r="S76" s="20">
        <v>599984</v>
      </c>
      <c r="T76" s="23" t="s">
        <v>364</v>
      </c>
      <c r="U76" s="23" t="s">
        <v>364</v>
      </c>
      <c r="V76" s="23" t="s">
        <v>364</v>
      </c>
      <c r="W76" s="23" t="s">
        <v>364</v>
      </c>
      <c r="X76" s="22" t="s">
        <v>202</v>
      </c>
      <c r="Y76" s="22" t="s">
        <v>202</v>
      </c>
      <c r="Z76" s="22" t="s">
        <v>202</v>
      </c>
      <c r="AA76" s="22" t="s">
        <v>202</v>
      </c>
      <c r="AB76" s="30" t="s">
        <v>237</v>
      </c>
      <c r="AC76" s="31" t="s">
        <v>237</v>
      </c>
      <c r="AD76" s="31" t="s">
        <v>237</v>
      </c>
      <c r="AE76" s="31" t="s">
        <v>237</v>
      </c>
      <c r="AF76" s="43" t="s">
        <v>188</v>
      </c>
      <c r="AG76" s="43" t="s">
        <v>188</v>
      </c>
    </row>
    <row r="77" spans="1:34" ht="15" customHeight="1" x14ac:dyDescent="0.2">
      <c r="A77" s="70">
        <v>76</v>
      </c>
      <c r="B77" s="14">
        <v>107</v>
      </c>
      <c r="C77" s="14">
        <v>1769</v>
      </c>
      <c r="D77" s="78" t="str">
        <f t="shared" si="6"/>
        <v>http://www.streetmap.co.uk/map?X=297319&amp;Y=601376&amp;SV=297319,601376&amp;A=Y&amp;Z=115</v>
      </c>
      <c r="E77" s="56" t="str">
        <f t="shared" si="4"/>
        <v>http://www.geograph.org.uk/gridref/NS9731901376</v>
      </c>
      <c r="F77" s="19" t="str">
        <f t="shared" si="5"/>
        <v>http://www.hill-bagging.co.uk/mountaindetails.php?qu=S&amp;rf=1769</v>
      </c>
      <c r="G77" s="8" t="s">
        <v>419</v>
      </c>
      <c r="H77" s="14" t="s">
        <v>370</v>
      </c>
      <c r="I77" s="14">
        <v>8</v>
      </c>
      <c r="J77" s="14">
        <v>8</v>
      </c>
      <c r="K77" s="15" t="s">
        <v>155</v>
      </c>
      <c r="L77" s="10">
        <v>611</v>
      </c>
      <c r="M77" s="10">
        <v>2005</v>
      </c>
      <c r="N77" s="15" t="s">
        <v>169</v>
      </c>
      <c r="O77" s="9" t="s">
        <v>159</v>
      </c>
      <c r="P77" s="20" t="s">
        <v>189</v>
      </c>
      <c r="Q77" s="20" t="s">
        <v>709</v>
      </c>
      <c r="R77" s="20">
        <v>297319</v>
      </c>
      <c r="S77" s="20">
        <v>601376</v>
      </c>
      <c r="T77" s="25" t="s">
        <v>201</v>
      </c>
      <c r="U77" s="25" t="s">
        <v>201</v>
      </c>
      <c r="V77" s="25" t="s">
        <v>201</v>
      </c>
      <c r="W77" s="25" t="s">
        <v>201</v>
      </c>
      <c r="X77" s="25" t="s">
        <v>201</v>
      </c>
      <c r="Y77" s="25" t="s">
        <v>201</v>
      </c>
      <c r="Z77" s="25" t="s">
        <v>201</v>
      </c>
      <c r="AA77" s="25" t="s">
        <v>201</v>
      </c>
      <c r="AB77" s="40" t="s">
        <v>189</v>
      </c>
      <c r="AC77" s="37" t="s">
        <v>189</v>
      </c>
      <c r="AD77" s="37" t="s">
        <v>189</v>
      </c>
      <c r="AE77" s="37" t="s">
        <v>189</v>
      </c>
      <c r="AF77" s="42" t="s">
        <v>189</v>
      </c>
      <c r="AG77" s="42" t="s">
        <v>189</v>
      </c>
    </row>
    <row r="78" spans="1:34" ht="15" customHeight="1" x14ac:dyDescent="0.2">
      <c r="A78" s="70">
        <v>77</v>
      </c>
      <c r="B78" s="14">
        <v>124</v>
      </c>
      <c r="C78" s="14">
        <v>1770</v>
      </c>
      <c r="D78" s="78" t="str">
        <f t="shared" si="6"/>
        <v>http://www.streetmap.co.uk/map?X=290156&amp;Y=609239&amp;SV=290156,609239&amp;A=Y&amp;Z=115</v>
      </c>
      <c r="E78" s="56" t="str">
        <f t="shared" si="4"/>
        <v>http://www.geograph.org.uk/gridref/NS9015609239</v>
      </c>
      <c r="F78" s="19" t="str">
        <f t="shared" si="5"/>
        <v>http://www.hill-bagging.co.uk/mountaindetails.php?qu=S&amp;rf=1770</v>
      </c>
      <c r="G78" s="8" t="s">
        <v>829</v>
      </c>
      <c r="H78" s="14"/>
      <c r="I78" s="14">
        <v>8</v>
      </c>
      <c r="J78" s="14">
        <v>13</v>
      </c>
      <c r="K78" s="15" t="s">
        <v>155</v>
      </c>
      <c r="L78" s="10">
        <v>622</v>
      </c>
      <c r="M78" s="10">
        <v>2041</v>
      </c>
      <c r="N78" s="15" t="s">
        <v>158</v>
      </c>
      <c r="O78" s="9" t="s">
        <v>159</v>
      </c>
      <c r="P78" s="20" t="s">
        <v>259</v>
      </c>
      <c r="Q78" s="20" t="s">
        <v>710</v>
      </c>
      <c r="R78" s="20">
        <v>290156</v>
      </c>
      <c r="S78" s="20">
        <v>609239</v>
      </c>
      <c r="T78" s="23" t="s">
        <v>364</v>
      </c>
      <c r="U78" s="23" t="s">
        <v>364</v>
      </c>
      <c r="V78" s="23" t="s">
        <v>364</v>
      </c>
      <c r="W78" s="23" t="s">
        <v>364</v>
      </c>
      <c r="X78" s="23" t="s">
        <v>364</v>
      </c>
      <c r="Y78" s="23" t="s">
        <v>364</v>
      </c>
      <c r="Z78" s="26"/>
      <c r="AA78" s="26"/>
      <c r="AB78" s="30" t="s">
        <v>346</v>
      </c>
      <c r="AC78" s="31" t="s">
        <v>288</v>
      </c>
      <c r="AD78" s="31" t="s">
        <v>288</v>
      </c>
      <c r="AE78" s="31" t="s">
        <v>288</v>
      </c>
      <c r="AF78" s="31"/>
      <c r="AG78" s="31"/>
      <c r="AH78" s="3" t="s">
        <v>826</v>
      </c>
    </row>
    <row r="79" spans="1:34" ht="15" customHeight="1" x14ac:dyDescent="0.2">
      <c r="A79" s="70">
        <v>78</v>
      </c>
      <c r="B79" s="14">
        <v>133</v>
      </c>
      <c r="C79" s="14">
        <v>1771</v>
      </c>
      <c r="D79" s="78" t="str">
        <f t="shared" si="6"/>
        <v>http://www.streetmap.co.uk/map?X=260258&amp;Y=600893&amp;SV=260258,600893&amp;A=Y&amp;Z=115</v>
      </c>
      <c r="E79" s="56" t="str">
        <f t="shared" si="4"/>
        <v>http://www.geograph.org.uk/gridref/NS6025800893</v>
      </c>
      <c r="F79" s="19" t="str">
        <f t="shared" si="5"/>
        <v>http://www.hill-bagging.co.uk/mountaindetails.php?qu=S&amp;rf=1771</v>
      </c>
      <c r="G79" s="8" t="s">
        <v>543</v>
      </c>
      <c r="H79" s="14"/>
      <c r="I79" s="14"/>
      <c r="J79" s="14">
        <v>9</v>
      </c>
      <c r="K79" s="15" t="s">
        <v>155</v>
      </c>
      <c r="L79" s="10">
        <v>611.5</v>
      </c>
      <c r="M79" s="10">
        <v>2006</v>
      </c>
      <c r="N79" s="15" t="s">
        <v>119</v>
      </c>
      <c r="O79" s="9" t="s">
        <v>156</v>
      </c>
      <c r="P79" s="20" t="s">
        <v>613</v>
      </c>
      <c r="Q79" s="20" t="s">
        <v>711</v>
      </c>
      <c r="R79" s="20">
        <v>260258</v>
      </c>
      <c r="S79" s="20">
        <v>600893</v>
      </c>
      <c r="T79" s="22" t="s">
        <v>202</v>
      </c>
      <c r="U79" s="22" t="s">
        <v>202</v>
      </c>
      <c r="V79" s="22" t="s">
        <v>202</v>
      </c>
      <c r="W79" s="22" t="s">
        <v>202</v>
      </c>
      <c r="X79" s="22" t="s">
        <v>202</v>
      </c>
      <c r="Y79" s="22" t="s">
        <v>202</v>
      </c>
      <c r="Z79" s="26"/>
      <c r="AA79" s="22" t="s">
        <v>202</v>
      </c>
      <c r="AB79" s="40" t="s">
        <v>800</v>
      </c>
      <c r="AC79" s="40" t="s">
        <v>800</v>
      </c>
      <c r="AD79" s="40" t="s">
        <v>800</v>
      </c>
      <c r="AE79" s="40" t="s">
        <v>800</v>
      </c>
      <c r="AF79" s="37"/>
      <c r="AG79" s="37" t="s">
        <v>613</v>
      </c>
      <c r="AH79" s="79" t="s">
        <v>650</v>
      </c>
    </row>
    <row r="80" spans="1:34" ht="15" customHeight="1" x14ac:dyDescent="0.2">
      <c r="A80" s="70">
        <v>79</v>
      </c>
      <c r="B80" s="14">
        <v>16</v>
      </c>
      <c r="C80" s="14">
        <v>1800</v>
      </c>
      <c r="D80" s="78" t="str">
        <f t="shared" si="6"/>
        <v>http://www.streetmap.co.uk/map?X=337127&amp;Y=643095&amp;SV=337127,643095&amp;A=Y&amp;Z=115</v>
      </c>
      <c r="E80" s="56" t="str">
        <f t="shared" si="4"/>
        <v>http://www.geograph.org.uk/gridref/NT3712743095</v>
      </c>
      <c r="F80" s="19" t="str">
        <f t="shared" si="5"/>
        <v>http://www.hill-bagging.co.uk/mountaindetails.php?qu=S&amp;rf=1800</v>
      </c>
      <c r="G80" s="8" t="s">
        <v>190</v>
      </c>
      <c r="H80" s="14" t="s">
        <v>371</v>
      </c>
      <c r="I80" s="14">
        <v>3</v>
      </c>
      <c r="J80" s="14">
        <v>2</v>
      </c>
      <c r="K80" s="15" t="s">
        <v>191</v>
      </c>
      <c r="L80" s="10">
        <v>659.2</v>
      </c>
      <c r="M80" s="10">
        <v>2163</v>
      </c>
      <c r="N80" s="15" t="s">
        <v>192</v>
      </c>
      <c r="O80" s="9" t="s">
        <v>193</v>
      </c>
      <c r="P80" s="20" t="s">
        <v>420</v>
      </c>
      <c r="Q80" s="20" t="s">
        <v>421</v>
      </c>
      <c r="R80" s="20">
        <v>337127</v>
      </c>
      <c r="S80" s="20">
        <v>643095</v>
      </c>
      <c r="T80" s="25" t="s">
        <v>201</v>
      </c>
      <c r="U80" s="25" t="s">
        <v>201</v>
      </c>
      <c r="V80" s="25" t="s">
        <v>201</v>
      </c>
      <c r="W80" s="25" t="s">
        <v>201</v>
      </c>
      <c r="X80" s="25" t="s">
        <v>201</v>
      </c>
      <c r="Y80" s="25" t="s">
        <v>201</v>
      </c>
      <c r="Z80" s="25" t="s">
        <v>201</v>
      </c>
      <c r="AA80" s="25" t="s">
        <v>201</v>
      </c>
      <c r="AB80" s="35" t="s">
        <v>580</v>
      </c>
      <c r="AC80" s="31" t="s">
        <v>580</v>
      </c>
      <c r="AD80" s="31" t="s">
        <v>580</v>
      </c>
      <c r="AE80" s="31" t="s">
        <v>580</v>
      </c>
      <c r="AF80" s="31" t="s">
        <v>579</v>
      </c>
      <c r="AG80" s="31" t="s">
        <v>569</v>
      </c>
    </row>
    <row r="81" spans="1:34" ht="15" customHeight="1" x14ac:dyDescent="0.2">
      <c r="A81" s="70">
        <v>80</v>
      </c>
      <c r="B81" s="14">
        <v>17</v>
      </c>
      <c r="C81" s="14">
        <v>1801</v>
      </c>
      <c r="D81" s="78" t="str">
        <f t="shared" si="6"/>
        <v>http://www.streetmap.co.uk/map?X=336225&amp;Y=642060&amp;SV=336225,642060&amp;A=Y&amp;Z=115</v>
      </c>
      <c r="E81" s="56" t="str">
        <f t="shared" si="4"/>
        <v>http://www.geograph.org.uk/gridref/NT3622542060</v>
      </c>
      <c r="F81" s="19" t="str">
        <f t="shared" si="5"/>
        <v>http://www.hill-bagging.co.uk/mountaindetails.php?qu=S&amp;rf=1801</v>
      </c>
      <c r="G81" s="8" t="s">
        <v>488</v>
      </c>
      <c r="H81" s="14" t="s">
        <v>371</v>
      </c>
      <c r="I81" s="14">
        <v>3</v>
      </c>
      <c r="J81" s="14">
        <v>2</v>
      </c>
      <c r="K81" s="15" t="s">
        <v>191</v>
      </c>
      <c r="L81" s="10">
        <v>656</v>
      </c>
      <c r="M81" s="10">
        <v>2152</v>
      </c>
      <c r="N81" s="15" t="s">
        <v>192</v>
      </c>
      <c r="O81" s="9" t="s">
        <v>193</v>
      </c>
      <c r="P81" s="20" t="s">
        <v>194</v>
      </c>
      <c r="Q81" s="20" t="s">
        <v>489</v>
      </c>
      <c r="R81" s="20">
        <v>336225</v>
      </c>
      <c r="S81" s="20">
        <v>642060</v>
      </c>
      <c r="T81" s="26"/>
      <c r="U81" s="26"/>
      <c r="V81" s="26"/>
      <c r="W81" s="23" t="s">
        <v>364</v>
      </c>
      <c r="X81" s="22" t="s">
        <v>202</v>
      </c>
      <c r="Y81" s="22" t="s">
        <v>202</v>
      </c>
      <c r="Z81" s="22" t="s">
        <v>202</v>
      </c>
      <c r="AA81" s="22" t="s">
        <v>202</v>
      </c>
      <c r="AB81" s="30"/>
      <c r="AC81" s="31" t="s">
        <v>215</v>
      </c>
      <c r="AD81" s="31" t="s">
        <v>215</v>
      </c>
      <c r="AE81" s="31" t="s">
        <v>215</v>
      </c>
      <c r="AF81" s="37" t="s">
        <v>194</v>
      </c>
      <c r="AG81" s="37" t="s">
        <v>194</v>
      </c>
      <c r="AH81" s="4" t="s">
        <v>827</v>
      </c>
    </row>
    <row r="82" spans="1:34" ht="15" customHeight="1" x14ac:dyDescent="0.2">
      <c r="A82" s="70">
        <v>81</v>
      </c>
      <c r="B82" s="14">
        <v>20</v>
      </c>
      <c r="C82" s="14">
        <v>1802</v>
      </c>
      <c r="D82" s="78" t="str">
        <f t="shared" si="6"/>
        <v>http://www.streetmap.co.uk/map?X=331510&amp;Y=648329&amp;SV=331510,648329&amp;A=Y&amp;Z=115</v>
      </c>
      <c r="E82" s="56" t="str">
        <f t="shared" si="4"/>
        <v>http://www.geograph.org.uk/gridref/NT3151048329</v>
      </c>
      <c r="F82" s="19" t="str">
        <f t="shared" si="5"/>
        <v>http://www.hill-bagging.co.uk/mountaindetails.php?qu=S&amp;rf=1802</v>
      </c>
      <c r="G82" s="8" t="s">
        <v>195</v>
      </c>
      <c r="H82" s="14" t="s">
        <v>371</v>
      </c>
      <c r="I82" s="14">
        <v>3</v>
      </c>
      <c r="J82" s="14">
        <v>2</v>
      </c>
      <c r="K82" s="15" t="s">
        <v>191</v>
      </c>
      <c r="L82" s="10">
        <v>651</v>
      </c>
      <c r="M82" s="10">
        <v>2136</v>
      </c>
      <c r="N82" s="15" t="s">
        <v>192</v>
      </c>
      <c r="O82" s="9" t="s">
        <v>193</v>
      </c>
      <c r="P82" s="20" t="s">
        <v>196</v>
      </c>
      <c r="Q82" s="20" t="s">
        <v>712</v>
      </c>
      <c r="R82" s="20">
        <v>331510</v>
      </c>
      <c r="S82" s="20">
        <v>648329</v>
      </c>
      <c r="T82" s="25" t="s">
        <v>201</v>
      </c>
      <c r="U82" s="25" t="s">
        <v>201</v>
      </c>
      <c r="V82" s="25" t="s">
        <v>201</v>
      </c>
      <c r="W82" s="25" t="s">
        <v>201</v>
      </c>
      <c r="X82" s="25" t="s">
        <v>201</v>
      </c>
      <c r="Y82" s="25" t="s">
        <v>201</v>
      </c>
      <c r="Z82" s="25" t="s">
        <v>201</v>
      </c>
      <c r="AA82" s="25" t="s">
        <v>201</v>
      </c>
      <c r="AB82" s="35" t="s">
        <v>334</v>
      </c>
      <c r="AC82" s="37" t="s">
        <v>196</v>
      </c>
      <c r="AD82" s="37" t="s">
        <v>196</v>
      </c>
      <c r="AE82" s="37" t="s">
        <v>196</v>
      </c>
      <c r="AF82" s="37" t="s">
        <v>196</v>
      </c>
      <c r="AG82" s="37" t="s">
        <v>196</v>
      </c>
    </row>
    <row r="83" spans="1:34" ht="15" customHeight="1" x14ac:dyDescent="0.2">
      <c r="A83" s="70">
        <v>82</v>
      </c>
      <c r="B83" s="14">
        <v>19</v>
      </c>
      <c r="C83" s="14">
        <v>1803</v>
      </c>
      <c r="D83" s="78" t="str">
        <f t="shared" si="6"/>
        <v>http://www.streetmap.co.uk/map?X=329280&amp;Y=646907&amp;SV=329280,646907&amp;A=Y&amp;Z=115</v>
      </c>
      <c r="E83" s="56" t="str">
        <f t="shared" si="4"/>
        <v>http://www.geograph.org.uk/gridref/NT2928046907</v>
      </c>
      <c r="F83" s="19" t="str">
        <f t="shared" si="5"/>
        <v>http://www.hill-bagging.co.uk/mountaindetails.php?qu=S&amp;rf=1803</v>
      </c>
      <c r="G83" s="8" t="s">
        <v>422</v>
      </c>
      <c r="H83" s="14" t="s">
        <v>371</v>
      </c>
      <c r="I83" s="14">
        <v>3</v>
      </c>
      <c r="J83" s="14">
        <v>2</v>
      </c>
      <c r="K83" s="15" t="s">
        <v>191</v>
      </c>
      <c r="L83" s="10">
        <v>626</v>
      </c>
      <c r="M83" s="10">
        <v>2054</v>
      </c>
      <c r="N83" s="15" t="s">
        <v>192</v>
      </c>
      <c r="O83" s="9" t="s">
        <v>193</v>
      </c>
      <c r="P83" s="20" t="s">
        <v>197</v>
      </c>
      <c r="Q83" s="20" t="s">
        <v>713</v>
      </c>
      <c r="R83" s="20">
        <v>329280</v>
      </c>
      <c r="S83" s="20">
        <v>646907</v>
      </c>
      <c r="T83" s="25" t="s">
        <v>201</v>
      </c>
      <c r="U83" s="25" t="s">
        <v>201</v>
      </c>
      <c r="V83" s="25" t="s">
        <v>201</v>
      </c>
      <c r="W83" s="25" t="s">
        <v>201</v>
      </c>
      <c r="X83" s="25" t="s">
        <v>201</v>
      </c>
      <c r="Y83" s="25" t="s">
        <v>201</v>
      </c>
      <c r="Z83" s="25" t="s">
        <v>201</v>
      </c>
      <c r="AA83" s="25" t="s">
        <v>201</v>
      </c>
      <c r="AB83" s="40" t="s">
        <v>197</v>
      </c>
      <c r="AC83" s="37" t="s">
        <v>197</v>
      </c>
      <c r="AD83" s="37" t="s">
        <v>197</v>
      </c>
      <c r="AE83" s="37" t="s">
        <v>197</v>
      </c>
      <c r="AF83" s="37" t="s">
        <v>197</v>
      </c>
      <c r="AG83" s="37" t="s">
        <v>197</v>
      </c>
    </row>
    <row r="84" spans="1:34" ht="15" customHeight="1" x14ac:dyDescent="0.2">
      <c r="A84" s="70">
        <v>83</v>
      </c>
      <c r="B84" s="14">
        <v>18</v>
      </c>
      <c r="C84" s="14">
        <v>1804</v>
      </c>
      <c r="D84" s="78" t="str">
        <f t="shared" si="6"/>
        <v>http://www.streetmap.co.uk/map?X=333031&amp;Y=644579&amp;SV=333031,644579&amp;A=Y&amp;Z=115</v>
      </c>
      <c r="E84" s="56" t="str">
        <f t="shared" si="4"/>
        <v>http://www.geograph.org.uk/gridref/NT3303144579</v>
      </c>
      <c r="F84" s="19" t="str">
        <f t="shared" si="5"/>
        <v>http://www.hill-bagging.co.uk/mountaindetails.php?qu=S&amp;rf=1804</v>
      </c>
      <c r="G84" s="8" t="s">
        <v>423</v>
      </c>
      <c r="H84" s="14" t="s">
        <v>371</v>
      </c>
      <c r="I84" s="14">
        <v>3</v>
      </c>
      <c r="J84" s="14">
        <v>2</v>
      </c>
      <c r="K84" s="15" t="s">
        <v>191</v>
      </c>
      <c r="L84" s="10">
        <v>623</v>
      </c>
      <c r="M84" s="10">
        <v>2044</v>
      </c>
      <c r="N84" s="15" t="s">
        <v>192</v>
      </c>
      <c r="O84" s="9" t="s">
        <v>193</v>
      </c>
      <c r="P84" s="20" t="s">
        <v>198</v>
      </c>
      <c r="Q84" s="20" t="s">
        <v>631</v>
      </c>
      <c r="R84" s="20">
        <v>333031</v>
      </c>
      <c r="S84" s="20">
        <v>644579</v>
      </c>
      <c r="T84" s="25" t="s">
        <v>201</v>
      </c>
      <c r="U84" s="25" t="s">
        <v>201</v>
      </c>
      <c r="V84" s="25" t="s">
        <v>201</v>
      </c>
      <c r="W84" s="25" t="s">
        <v>201</v>
      </c>
      <c r="X84" s="25" t="s">
        <v>201</v>
      </c>
      <c r="Y84" s="25" t="s">
        <v>201</v>
      </c>
      <c r="Z84" s="25" t="s">
        <v>201</v>
      </c>
      <c r="AA84" s="25" t="s">
        <v>201</v>
      </c>
      <c r="AB84" s="30" t="s">
        <v>289</v>
      </c>
      <c r="AC84" s="31" t="s">
        <v>289</v>
      </c>
      <c r="AD84" s="31" t="s">
        <v>289</v>
      </c>
      <c r="AE84" s="31" t="s">
        <v>289</v>
      </c>
      <c r="AF84" s="43" t="s">
        <v>198</v>
      </c>
      <c r="AG84" s="37" t="s">
        <v>198</v>
      </c>
    </row>
    <row r="85" spans="1:34" ht="15" customHeight="1" x14ac:dyDescent="0.2">
      <c r="A85" s="70">
        <v>84</v>
      </c>
      <c r="B85" s="14">
        <v>21</v>
      </c>
      <c r="C85" s="14">
        <v>1805</v>
      </c>
      <c r="D85" s="78" t="str">
        <f t="shared" si="6"/>
        <v>http://www.streetmap.co.uk/map?X=327464&amp;Y=649091&amp;SV=327464,649091&amp;A=Y&amp;Z=115</v>
      </c>
      <c r="E85" s="56" t="str">
        <f t="shared" si="4"/>
        <v>http://www.geograph.org.uk/gridref/NT2746449091</v>
      </c>
      <c r="F85" s="19" t="str">
        <f t="shared" si="5"/>
        <v>http://www.hill-bagging.co.uk/mountaindetails.php?qu=S&amp;rf=1805</v>
      </c>
      <c r="G85" s="8" t="s">
        <v>828</v>
      </c>
      <c r="H85" s="14" t="s">
        <v>371</v>
      </c>
      <c r="I85" s="14">
        <v>3</v>
      </c>
      <c r="J85" s="14">
        <v>2</v>
      </c>
      <c r="K85" s="15" t="s">
        <v>191</v>
      </c>
      <c r="L85" s="10">
        <v>623</v>
      </c>
      <c r="M85" s="10">
        <v>2044</v>
      </c>
      <c r="N85" s="15" t="s">
        <v>192</v>
      </c>
      <c r="O85" s="9" t="s">
        <v>199</v>
      </c>
      <c r="P85" s="20" t="s">
        <v>200</v>
      </c>
      <c r="Q85" s="20" t="s">
        <v>632</v>
      </c>
      <c r="R85" s="20">
        <v>327464</v>
      </c>
      <c r="S85" s="20">
        <v>649091</v>
      </c>
      <c r="T85" s="25" t="s">
        <v>201</v>
      </c>
      <c r="U85" s="25" t="s">
        <v>201</v>
      </c>
      <c r="V85" s="25" t="s">
        <v>201</v>
      </c>
      <c r="W85" s="25" t="s">
        <v>201</v>
      </c>
      <c r="X85" s="25" t="s">
        <v>201</v>
      </c>
      <c r="Y85" s="25" t="s">
        <v>201</v>
      </c>
      <c r="Z85" s="25" t="s">
        <v>201</v>
      </c>
      <c r="AA85" s="25" t="s">
        <v>201</v>
      </c>
      <c r="AB85" s="30" t="s">
        <v>290</v>
      </c>
      <c r="AC85" s="31" t="s">
        <v>290</v>
      </c>
      <c r="AD85" s="31" t="s">
        <v>290</v>
      </c>
      <c r="AE85" s="31" t="s">
        <v>290</v>
      </c>
      <c r="AF85" s="68" t="s">
        <v>353</v>
      </c>
      <c r="AG85" s="42" t="s">
        <v>200</v>
      </c>
      <c r="AH85" s="71" t="s">
        <v>854</v>
      </c>
    </row>
    <row r="86" spans="1:34" ht="15" customHeight="1" x14ac:dyDescent="0.2">
      <c r="A86" s="70">
        <v>85</v>
      </c>
      <c r="B86" s="14">
        <v>22</v>
      </c>
      <c r="C86" s="14">
        <v>1806</v>
      </c>
      <c r="D86" s="78" t="str">
        <f t="shared" si="6"/>
        <v>http://www.streetmap.co.uk/map?X=328137&amp;Y=649543&amp;SV=328137,649543&amp;A=Y&amp;Z=115</v>
      </c>
      <c r="E86" s="56" t="str">
        <f t="shared" si="4"/>
        <v>http://www.geograph.org.uk/gridref/NT2813749543</v>
      </c>
      <c r="F86" s="19" t="str">
        <f t="shared" si="5"/>
        <v>http://www.hill-bagging.co.uk/mountaindetails.php?qu=S&amp;rf=1806</v>
      </c>
      <c r="G86" s="8" t="s">
        <v>544</v>
      </c>
      <c r="H86" s="14"/>
      <c r="I86" s="14"/>
      <c r="J86" s="14">
        <v>13</v>
      </c>
      <c r="K86" s="15" t="s">
        <v>191</v>
      </c>
      <c r="L86" s="10">
        <v>613</v>
      </c>
      <c r="M86" s="10">
        <v>2011</v>
      </c>
      <c r="N86" s="15" t="s">
        <v>192</v>
      </c>
      <c r="O86" s="9" t="s">
        <v>199</v>
      </c>
      <c r="P86" s="20" t="s">
        <v>2</v>
      </c>
      <c r="Q86" s="20" t="s">
        <v>714</v>
      </c>
      <c r="R86" s="20">
        <v>328137</v>
      </c>
      <c r="S86" s="20">
        <v>649543</v>
      </c>
      <c r="T86" s="23" t="s">
        <v>364</v>
      </c>
      <c r="U86" s="23" t="s">
        <v>364</v>
      </c>
      <c r="V86" s="23" t="s">
        <v>364</v>
      </c>
      <c r="W86" s="23" t="s">
        <v>364</v>
      </c>
      <c r="X86" s="23" t="s">
        <v>364</v>
      </c>
      <c r="Y86" s="23" t="s">
        <v>364</v>
      </c>
      <c r="Z86" s="26"/>
      <c r="AA86" s="26"/>
      <c r="AB86" s="40" t="s">
        <v>2</v>
      </c>
      <c r="AC86" s="37" t="s">
        <v>2</v>
      </c>
      <c r="AD86" s="37" t="s">
        <v>2</v>
      </c>
      <c r="AE86" s="37" t="s">
        <v>2</v>
      </c>
      <c r="AF86" s="37"/>
      <c r="AG86" s="37"/>
      <c r="AH86" s="71" t="s">
        <v>855</v>
      </c>
    </row>
    <row r="87" spans="1:34" ht="15" customHeight="1" x14ac:dyDescent="0.2">
      <c r="A87" s="70">
        <v>86</v>
      </c>
      <c r="B87" s="14">
        <v>34</v>
      </c>
      <c r="C87" s="14">
        <v>1830</v>
      </c>
      <c r="D87" s="78" t="str">
        <f t="shared" si="6"/>
        <v>http://www.streetmap.co.uk/map?X=314642&amp;Y=623537&amp;SV=314642,623537&amp;A=Y&amp;Z=115</v>
      </c>
      <c r="E87" s="56" t="str">
        <f t="shared" si="4"/>
        <v>http://www.geograph.org.uk/gridref/NT1464223537</v>
      </c>
      <c r="F87" s="19" t="str">
        <f t="shared" si="5"/>
        <v>http://www.hill-bagging.co.uk/mountaindetails.php?qu=S&amp;rf=1830</v>
      </c>
      <c r="G87" s="8" t="s">
        <v>3</v>
      </c>
      <c r="H87" s="14" t="s">
        <v>371</v>
      </c>
      <c r="I87" s="14">
        <v>5</v>
      </c>
      <c r="J87" s="14">
        <v>5</v>
      </c>
      <c r="K87" s="15" t="s">
        <v>4</v>
      </c>
      <c r="L87" s="10">
        <v>840.1</v>
      </c>
      <c r="M87" s="10">
        <v>2756</v>
      </c>
      <c r="N87" s="15" t="s">
        <v>114</v>
      </c>
      <c r="O87" s="9" t="s">
        <v>5</v>
      </c>
      <c r="P87" s="20" t="s">
        <v>6</v>
      </c>
      <c r="Q87" s="20" t="s">
        <v>715</v>
      </c>
      <c r="R87" s="20">
        <v>314642</v>
      </c>
      <c r="S87" s="20">
        <v>623537</v>
      </c>
      <c r="T87" s="25" t="s">
        <v>201</v>
      </c>
      <c r="U87" s="25" t="s">
        <v>201</v>
      </c>
      <c r="V87" s="25" t="s">
        <v>201</v>
      </c>
      <c r="W87" s="25" t="s">
        <v>201</v>
      </c>
      <c r="X87" s="25" t="s">
        <v>201</v>
      </c>
      <c r="Y87" s="25" t="s">
        <v>201</v>
      </c>
      <c r="Z87" s="25" t="s">
        <v>201</v>
      </c>
      <c r="AA87" s="25" t="s">
        <v>201</v>
      </c>
      <c r="AB87" s="40" t="s">
        <v>6</v>
      </c>
      <c r="AC87" s="37" t="s">
        <v>6</v>
      </c>
      <c r="AD87" s="37" t="s">
        <v>6</v>
      </c>
      <c r="AE87" s="37" t="s">
        <v>6</v>
      </c>
      <c r="AF87" s="37" t="s">
        <v>6</v>
      </c>
      <c r="AG87" s="37" t="s">
        <v>6</v>
      </c>
    </row>
    <row r="88" spans="1:34" ht="15" customHeight="1" x14ac:dyDescent="0.2">
      <c r="A88" s="70">
        <v>87</v>
      </c>
      <c r="B88" s="14">
        <v>35</v>
      </c>
      <c r="C88" s="14">
        <v>1831</v>
      </c>
      <c r="D88" s="78" t="str">
        <f t="shared" si="6"/>
        <v>http://www.streetmap.co.uk/map?X=316845&amp;Y=624740&amp;SV=316845,624740&amp;A=Y&amp;Z=115</v>
      </c>
      <c r="E88" s="56" t="str">
        <f t="shared" si="4"/>
        <v>http://www.geograph.org.uk/gridref/NT1684524740</v>
      </c>
      <c r="F88" s="19" t="str">
        <f t="shared" si="5"/>
        <v>http://www.hill-bagging.co.uk/mountaindetails.php?qu=S&amp;rf=1831</v>
      </c>
      <c r="G88" s="8" t="s">
        <v>424</v>
      </c>
      <c r="H88" s="14" t="s">
        <v>371</v>
      </c>
      <c r="I88" s="14">
        <v>5</v>
      </c>
      <c r="J88" s="14">
        <v>5</v>
      </c>
      <c r="K88" s="15" t="s">
        <v>4</v>
      </c>
      <c r="L88" s="10">
        <v>830.2</v>
      </c>
      <c r="M88" s="10">
        <v>2724</v>
      </c>
      <c r="N88" s="15" t="s">
        <v>114</v>
      </c>
      <c r="O88" s="9" t="s">
        <v>7</v>
      </c>
      <c r="P88" s="20" t="s">
        <v>8</v>
      </c>
      <c r="Q88" s="20" t="s">
        <v>425</v>
      </c>
      <c r="R88" s="20">
        <v>316845</v>
      </c>
      <c r="S88" s="20">
        <v>624740</v>
      </c>
      <c r="T88" s="25" t="s">
        <v>201</v>
      </c>
      <c r="U88" s="25" t="s">
        <v>201</v>
      </c>
      <c r="V88" s="25" t="s">
        <v>201</v>
      </c>
      <c r="W88" s="25" t="s">
        <v>201</v>
      </c>
      <c r="X88" s="25" t="s">
        <v>201</v>
      </c>
      <c r="Y88" s="25" t="s">
        <v>201</v>
      </c>
      <c r="Z88" s="25" t="s">
        <v>201</v>
      </c>
      <c r="AA88" s="25" t="s">
        <v>201</v>
      </c>
      <c r="AB88" s="30" t="s">
        <v>218</v>
      </c>
      <c r="AC88" s="31" t="s">
        <v>218</v>
      </c>
      <c r="AD88" s="31" t="s">
        <v>218</v>
      </c>
      <c r="AE88" s="31" t="s">
        <v>218</v>
      </c>
      <c r="AF88" s="37" t="s">
        <v>8</v>
      </c>
      <c r="AG88" s="37" t="s">
        <v>8</v>
      </c>
    </row>
    <row r="89" spans="1:34" ht="15" customHeight="1" x14ac:dyDescent="0.2">
      <c r="A89" s="70">
        <v>88</v>
      </c>
      <c r="B89" s="14">
        <v>82</v>
      </c>
      <c r="C89" s="14">
        <v>1832</v>
      </c>
      <c r="D89" s="78" t="str">
        <f t="shared" si="6"/>
        <v>http://www.streetmap.co.uk/map?X=316320&amp;Y=615094&amp;SV=316320,615094&amp;A=Y&amp;Z=115</v>
      </c>
      <c r="E89" s="56" t="str">
        <f t="shared" si="4"/>
        <v>http://www.geograph.org.uk/gridref/NT1632015094</v>
      </c>
      <c r="F89" s="19" t="str">
        <f t="shared" si="5"/>
        <v>http://www.hill-bagging.co.uk/mountaindetails.php?qu=S&amp;rf=1832</v>
      </c>
      <c r="G89" s="8" t="s">
        <v>9</v>
      </c>
      <c r="H89" s="14" t="s">
        <v>371</v>
      </c>
      <c r="I89" s="14">
        <v>6</v>
      </c>
      <c r="J89" s="14">
        <v>6</v>
      </c>
      <c r="K89" s="15" t="s">
        <v>4</v>
      </c>
      <c r="L89" s="10">
        <v>821</v>
      </c>
      <c r="M89" s="10">
        <v>2694</v>
      </c>
      <c r="N89" s="15" t="s">
        <v>10</v>
      </c>
      <c r="O89" s="9" t="s">
        <v>11</v>
      </c>
      <c r="P89" s="20" t="s">
        <v>12</v>
      </c>
      <c r="Q89" s="20" t="s">
        <v>633</v>
      </c>
      <c r="R89" s="20">
        <v>316320</v>
      </c>
      <c r="S89" s="20">
        <v>615094</v>
      </c>
      <c r="T89" s="25" t="s">
        <v>201</v>
      </c>
      <c r="U89" s="25" t="s">
        <v>201</v>
      </c>
      <c r="V89" s="25" t="s">
        <v>201</v>
      </c>
      <c r="W89" s="25" t="s">
        <v>201</v>
      </c>
      <c r="X89" s="25" t="s">
        <v>201</v>
      </c>
      <c r="Y89" s="25" t="s">
        <v>201</v>
      </c>
      <c r="Z89" s="25" t="s">
        <v>201</v>
      </c>
      <c r="AA89" s="25" t="s">
        <v>201</v>
      </c>
      <c r="AB89" s="30" t="s">
        <v>291</v>
      </c>
      <c r="AC89" s="31" t="s">
        <v>291</v>
      </c>
      <c r="AD89" s="31" t="s">
        <v>291</v>
      </c>
      <c r="AE89" s="31" t="s">
        <v>291</v>
      </c>
      <c r="AF89" s="37" t="s">
        <v>12</v>
      </c>
      <c r="AG89" s="37" t="s">
        <v>12</v>
      </c>
    </row>
    <row r="90" spans="1:34" ht="15" customHeight="1" x14ac:dyDescent="0.2">
      <c r="A90" s="70">
        <v>89</v>
      </c>
      <c r="B90" s="14">
        <v>39</v>
      </c>
      <c r="C90" s="14">
        <v>1833</v>
      </c>
      <c r="D90" s="78" t="str">
        <f t="shared" si="6"/>
        <v>http://www.streetmap.co.uk/map?X=317808&amp;Y=627835&amp;SV=317808,627835&amp;A=Y&amp;Z=115</v>
      </c>
      <c r="E90" s="56" t="str">
        <f t="shared" si="4"/>
        <v>http://www.geograph.org.uk/gridref/NT1780827835</v>
      </c>
      <c r="F90" s="19" t="str">
        <f t="shared" si="5"/>
        <v>http://www.hill-bagging.co.uk/mountaindetails.php?qu=S&amp;rf=1833</v>
      </c>
      <c r="G90" s="8" t="s">
        <v>426</v>
      </c>
      <c r="H90" s="14" t="s">
        <v>371</v>
      </c>
      <c r="I90" s="14">
        <v>5</v>
      </c>
      <c r="J90" s="14">
        <v>5</v>
      </c>
      <c r="K90" s="15" t="s">
        <v>4</v>
      </c>
      <c r="L90" s="10">
        <v>817</v>
      </c>
      <c r="M90" s="10">
        <v>2680</v>
      </c>
      <c r="N90" s="15" t="s">
        <v>114</v>
      </c>
      <c r="O90" s="9" t="s">
        <v>7</v>
      </c>
      <c r="P90" s="20" t="s">
        <v>13</v>
      </c>
      <c r="Q90" s="20" t="s">
        <v>716</v>
      </c>
      <c r="R90" s="20">
        <v>317808</v>
      </c>
      <c r="S90" s="20">
        <v>627835</v>
      </c>
      <c r="T90" s="25" t="s">
        <v>201</v>
      </c>
      <c r="U90" s="25" t="s">
        <v>201</v>
      </c>
      <c r="V90" s="25" t="s">
        <v>201</v>
      </c>
      <c r="W90" s="25" t="s">
        <v>201</v>
      </c>
      <c r="X90" s="25" t="s">
        <v>201</v>
      </c>
      <c r="Y90" s="25" t="s">
        <v>201</v>
      </c>
      <c r="Z90" s="25" t="s">
        <v>201</v>
      </c>
      <c r="AA90" s="25" t="s">
        <v>201</v>
      </c>
      <c r="AB90" s="39" t="s">
        <v>13</v>
      </c>
      <c r="AC90" s="38" t="s">
        <v>13</v>
      </c>
      <c r="AD90" s="38" t="s">
        <v>13</v>
      </c>
      <c r="AE90" s="38" t="s">
        <v>13</v>
      </c>
      <c r="AF90" s="37" t="s">
        <v>13</v>
      </c>
      <c r="AG90" s="37" t="s">
        <v>13</v>
      </c>
    </row>
    <row r="91" spans="1:34" ht="15" customHeight="1" x14ac:dyDescent="0.2">
      <c r="A91" s="70">
        <v>90</v>
      </c>
      <c r="B91" s="14">
        <v>38</v>
      </c>
      <c r="C91" s="14">
        <v>1834</v>
      </c>
      <c r="D91" s="78" t="str">
        <f t="shared" si="6"/>
        <v>http://www.streetmap.co.uk/map?X=317516&amp;Y=627082&amp;SV=317516,627082&amp;A=Y&amp;Z=115</v>
      </c>
      <c r="E91" s="56" t="str">
        <f t="shared" si="4"/>
        <v>http://www.geograph.org.uk/gridref/NT1751627082</v>
      </c>
      <c r="F91" s="19" t="str">
        <f t="shared" si="5"/>
        <v>http://www.hill-bagging.co.uk/mountaindetails.php?qu=S&amp;rf=1834</v>
      </c>
      <c r="G91" s="8" t="s">
        <v>490</v>
      </c>
      <c r="H91" s="14" t="s">
        <v>371</v>
      </c>
      <c r="I91" s="14">
        <v>5</v>
      </c>
      <c r="J91" s="14">
        <v>5</v>
      </c>
      <c r="K91" s="15" t="s">
        <v>4</v>
      </c>
      <c r="L91" s="10">
        <v>811</v>
      </c>
      <c r="M91" s="10">
        <v>2661</v>
      </c>
      <c r="N91" s="15" t="s">
        <v>114</v>
      </c>
      <c r="O91" s="9" t="s">
        <v>7</v>
      </c>
      <c r="P91" s="20" t="s">
        <v>14</v>
      </c>
      <c r="Q91" s="20" t="s">
        <v>634</v>
      </c>
      <c r="R91" s="20">
        <v>317516</v>
      </c>
      <c r="S91" s="20">
        <v>627082</v>
      </c>
      <c r="T91" s="22" t="s">
        <v>202</v>
      </c>
      <c r="U91" s="22" t="s">
        <v>202</v>
      </c>
      <c r="V91" s="22" t="s">
        <v>202</v>
      </c>
      <c r="W91" s="22" t="s">
        <v>202</v>
      </c>
      <c r="X91" s="22" t="s">
        <v>202</v>
      </c>
      <c r="Y91" s="22" t="s">
        <v>202</v>
      </c>
      <c r="Z91" s="22" t="s">
        <v>202</v>
      </c>
      <c r="AA91" s="22" t="s">
        <v>202</v>
      </c>
      <c r="AB91" s="30" t="s">
        <v>219</v>
      </c>
      <c r="AC91" s="31" t="s">
        <v>219</v>
      </c>
      <c r="AD91" s="31" t="s">
        <v>219</v>
      </c>
      <c r="AE91" s="31" t="s">
        <v>219</v>
      </c>
      <c r="AF91" s="37" t="s">
        <v>14</v>
      </c>
      <c r="AG91" s="37" t="s">
        <v>14</v>
      </c>
    </row>
    <row r="92" spans="1:34" ht="15" customHeight="1" x14ac:dyDescent="0.2">
      <c r="A92" s="70">
        <v>91</v>
      </c>
      <c r="B92" s="14">
        <v>71</v>
      </c>
      <c r="C92" s="14">
        <v>1835</v>
      </c>
      <c r="D92" s="78" t="str">
        <f t="shared" si="6"/>
        <v>http://www.streetmap.co.uk/map?X=311364&amp;Y=613574&amp;SV=311364,613574&amp;A=Y&amp;Z=115</v>
      </c>
      <c r="E92" s="56" t="str">
        <f t="shared" si="4"/>
        <v>http://www.geograph.org.uk/gridref/NT1136413574</v>
      </c>
      <c r="F92" s="19" t="str">
        <f t="shared" si="5"/>
        <v>http://www.hill-bagging.co.uk/mountaindetails.php?qu=S&amp;rf=1835</v>
      </c>
      <c r="G92" s="8" t="s">
        <v>15</v>
      </c>
      <c r="H92" s="14" t="s">
        <v>371</v>
      </c>
      <c r="I92" s="14">
        <v>6</v>
      </c>
      <c r="J92" s="14">
        <v>6</v>
      </c>
      <c r="K92" s="15" t="s">
        <v>4</v>
      </c>
      <c r="L92" s="10">
        <v>808</v>
      </c>
      <c r="M92" s="10">
        <v>2651</v>
      </c>
      <c r="N92" s="15" t="s">
        <v>169</v>
      </c>
      <c r="O92" s="9" t="s">
        <v>11</v>
      </c>
      <c r="P92" s="20" t="s">
        <v>16</v>
      </c>
      <c r="Q92" s="20" t="s">
        <v>635</v>
      </c>
      <c r="R92" s="20">
        <v>311364</v>
      </c>
      <c r="S92" s="20">
        <v>613574</v>
      </c>
      <c r="T92" s="25" t="s">
        <v>201</v>
      </c>
      <c r="U92" s="25" t="s">
        <v>201</v>
      </c>
      <c r="V92" s="25" t="s">
        <v>201</v>
      </c>
      <c r="W92" s="25" t="s">
        <v>201</v>
      </c>
      <c r="X92" s="25" t="s">
        <v>201</v>
      </c>
      <c r="Y92" s="25" t="s">
        <v>201</v>
      </c>
      <c r="Z92" s="25" t="s">
        <v>201</v>
      </c>
      <c r="AA92" s="25" t="s">
        <v>201</v>
      </c>
      <c r="AB92" s="33" t="s">
        <v>224</v>
      </c>
      <c r="AC92" s="34" t="s">
        <v>224</v>
      </c>
      <c r="AD92" s="34" t="s">
        <v>224</v>
      </c>
      <c r="AE92" s="34" t="s">
        <v>224</v>
      </c>
      <c r="AF92" s="38" t="s">
        <v>16</v>
      </c>
      <c r="AG92" s="38" t="s">
        <v>16</v>
      </c>
    </row>
    <row r="93" spans="1:34" ht="15" customHeight="1" x14ac:dyDescent="0.2">
      <c r="A93" s="70">
        <v>92</v>
      </c>
      <c r="B93" s="14">
        <v>87</v>
      </c>
      <c r="C93" s="14">
        <v>1836</v>
      </c>
      <c r="D93" s="78" t="str">
        <f t="shared" si="6"/>
        <v>http://www.streetmap.co.uk/map?X=316666&amp;Y=617747&amp;SV=316666,617747&amp;A=Y&amp;Z=115</v>
      </c>
      <c r="E93" s="56" t="str">
        <f t="shared" si="4"/>
        <v>http://www.geograph.org.uk/gridref/NT1666617747</v>
      </c>
      <c r="F93" s="19" t="str">
        <f t="shared" si="5"/>
        <v>http://www.hill-bagging.co.uk/mountaindetails.php?qu=S&amp;rf=1836</v>
      </c>
      <c r="G93" s="75" t="s">
        <v>427</v>
      </c>
      <c r="H93" s="14" t="s">
        <v>371</v>
      </c>
      <c r="I93" s="14">
        <v>6</v>
      </c>
      <c r="J93" s="14">
        <v>6</v>
      </c>
      <c r="K93" s="15" t="s">
        <v>4</v>
      </c>
      <c r="L93" s="10">
        <v>800.8</v>
      </c>
      <c r="M93" s="10">
        <v>2627</v>
      </c>
      <c r="N93" s="15" t="s">
        <v>10</v>
      </c>
      <c r="O93" s="9" t="s">
        <v>11</v>
      </c>
      <c r="P93" s="20" t="s">
        <v>428</v>
      </c>
      <c r="Q93" s="20" t="s">
        <v>429</v>
      </c>
      <c r="R93" s="20">
        <v>316666</v>
      </c>
      <c r="S93" s="20">
        <v>617747</v>
      </c>
      <c r="T93" s="25" t="s">
        <v>201</v>
      </c>
      <c r="U93" s="25" t="s">
        <v>201</v>
      </c>
      <c r="V93" s="25" t="s">
        <v>201</v>
      </c>
      <c r="W93" s="25" t="s">
        <v>201</v>
      </c>
      <c r="X93" s="25" t="s">
        <v>201</v>
      </c>
      <c r="Y93" s="25" t="s">
        <v>201</v>
      </c>
      <c r="Z93" s="25" t="s">
        <v>201</v>
      </c>
      <c r="AA93" s="25" t="s">
        <v>201</v>
      </c>
      <c r="AB93" s="35" t="s">
        <v>588</v>
      </c>
      <c r="AC93" s="31" t="s">
        <v>575</v>
      </c>
      <c r="AD93" s="31" t="s">
        <v>575</v>
      </c>
      <c r="AE93" s="31" t="s">
        <v>575</v>
      </c>
      <c r="AF93" s="31" t="s">
        <v>428</v>
      </c>
      <c r="AG93" s="31" t="s">
        <v>575</v>
      </c>
      <c r="AH93" s="3" t="s">
        <v>778</v>
      </c>
    </row>
    <row r="94" spans="1:34" ht="15" customHeight="1" x14ac:dyDescent="0.2">
      <c r="A94" s="70">
        <v>93</v>
      </c>
      <c r="B94" s="14">
        <v>83</v>
      </c>
      <c r="C94" s="14">
        <v>1837</v>
      </c>
      <c r="D94" s="78" t="str">
        <f t="shared" si="6"/>
        <v>http://www.streetmap.co.uk/map?X=315351&amp;Y=615368&amp;SV=315351,615368&amp;A=Y&amp;Z=115</v>
      </c>
      <c r="E94" s="56" t="str">
        <f t="shared" si="4"/>
        <v>http://www.geograph.org.uk/gridref/NT1535115368</v>
      </c>
      <c r="F94" s="19" t="str">
        <f t="shared" si="5"/>
        <v>http://www.hill-bagging.co.uk/mountaindetails.php?qu=S&amp;rf=1837</v>
      </c>
      <c r="G94" s="8" t="s">
        <v>491</v>
      </c>
      <c r="H94" s="14" t="s">
        <v>371</v>
      </c>
      <c r="I94" s="14">
        <v>6</v>
      </c>
      <c r="J94" s="14">
        <v>6</v>
      </c>
      <c r="K94" s="15" t="s">
        <v>4</v>
      </c>
      <c r="L94" s="10">
        <v>800</v>
      </c>
      <c r="M94" s="10">
        <v>2625</v>
      </c>
      <c r="N94" s="15" t="s">
        <v>10</v>
      </c>
      <c r="O94" s="9" t="s">
        <v>11</v>
      </c>
      <c r="P94" s="20" t="s">
        <v>17</v>
      </c>
      <c r="Q94" s="20" t="s">
        <v>717</v>
      </c>
      <c r="R94" s="20">
        <v>315351</v>
      </c>
      <c r="S94" s="20">
        <v>615368</v>
      </c>
      <c r="T94" s="22" t="s">
        <v>202</v>
      </c>
      <c r="U94" s="22" t="s">
        <v>202</v>
      </c>
      <c r="V94" s="22" t="s">
        <v>202</v>
      </c>
      <c r="W94" s="22" t="s">
        <v>202</v>
      </c>
      <c r="X94" s="22" t="s">
        <v>202</v>
      </c>
      <c r="Y94" s="22" t="s">
        <v>202</v>
      </c>
      <c r="Z94" s="22" t="s">
        <v>202</v>
      </c>
      <c r="AA94" s="22" t="s">
        <v>202</v>
      </c>
      <c r="AB94" s="62" t="s">
        <v>292</v>
      </c>
      <c r="AC94" s="31" t="s">
        <v>292</v>
      </c>
      <c r="AD94" s="31" t="s">
        <v>292</v>
      </c>
      <c r="AE94" s="31" t="s">
        <v>292</v>
      </c>
      <c r="AF94" s="31" t="s">
        <v>292</v>
      </c>
      <c r="AG94" s="37" t="s">
        <v>17</v>
      </c>
    </row>
    <row r="95" spans="1:34" ht="15" customHeight="1" x14ac:dyDescent="0.2">
      <c r="A95" s="70">
        <v>94</v>
      </c>
      <c r="B95" s="14">
        <v>84</v>
      </c>
      <c r="C95" s="14">
        <v>1838</v>
      </c>
      <c r="D95" s="78" t="str">
        <f t="shared" si="6"/>
        <v>http://www.streetmap.co.uk/map?X=315112&amp;Y=617935&amp;SV=315112,617935&amp;A=Y&amp;Z=115</v>
      </c>
      <c r="E95" s="56" t="str">
        <f t="shared" si="4"/>
        <v>http://www.geograph.org.uk/gridref/NT1511217935</v>
      </c>
      <c r="F95" s="19" t="str">
        <f t="shared" si="5"/>
        <v>http://www.hill-bagging.co.uk/mountaindetails.php?qu=S&amp;rf=1838</v>
      </c>
      <c r="G95" s="8" t="s">
        <v>430</v>
      </c>
      <c r="H95" s="14" t="s">
        <v>371</v>
      </c>
      <c r="I95" s="14">
        <v>6</v>
      </c>
      <c r="J95" s="14">
        <v>6</v>
      </c>
      <c r="K95" s="15" t="s">
        <v>4</v>
      </c>
      <c r="L95" s="10">
        <v>785</v>
      </c>
      <c r="M95" s="10">
        <v>2575</v>
      </c>
      <c r="N95" s="15" t="s">
        <v>10</v>
      </c>
      <c r="O95" s="9" t="s">
        <v>11</v>
      </c>
      <c r="P95" s="20" t="s">
        <v>18</v>
      </c>
      <c r="Q95" s="20" t="s">
        <v>718</v>
      </c>
      <c r="R95" s="20">
        <v>315112</v>
      </c>
      <c r="S95" s="20">
        <v>617935</v>
      </c>
      <c r="T95" s="25" t="s">
        <v>201</v>
      </c>
      <c r="U95" s="25" t="s">
        <v>201</v>
      </c>
      <c r="V95" s="25" t="s">
        <v>201</v>
      </c>
      <c r="W95" s="25" t="s">
        <v>201</v>
      </c>
      <c r="X95" s="25" t="s">
        <v>201</v>
      </c>
      <c r="Y95" s="25" t="s">
        <v>201</v>
      </c>
      <c r="Z95" s="25" t="s">
        <v>201</v>
      </c>
      <c r="AA95" s="25" t="s">
        <v>201</v>
      </c>
      <c r="AB95" s="30" t="s">
        <v>228</v>
      </c>
      <c r="AC95" s="31" t="s">
        <v>228</v>
      </c>
      <c r="AD95" s="31" t="s">
        <v>228</v>
      </c>
      <c r="AE95" s="31" t="s">
        <v>228</v>
      </c>
      <c r="AF95" s="37" t="s">
        <v>18</v>
      </c>
      <c r="AG95" s="37" t="s">
        <v>18</v>
      </c>
    </row>
    <row r="96" spans="1:34" ht="15" customHeight="1" x14ac:dyDescent="0.2">
      <c r="A96" s="70">
        <v>95</v>
      </c>
      <c r="B96" s="14">
        <v>76</v>
      </c>
      <c r="C96" s="14">
        <v>1839</v>
      </c>
      <c r="D96" s="78" t="str">
        <f t="shared" si="6"/>
        <v>http://www.streetmap.co.uk/map?X=314591&amp;Y=616398&amp;SV=314591,616398&amp;A=Y&amp;Z=115</v>
      </c>
      <c r="E96" s="56" t="str">
        <f t="shared" si="4"/>
        <v>http://www.geograph.org.uk/gridref/NT1459116398</v>
      </c>
      <c r="F96" s="19" t="str">
        <f t="shared" si="5"/>
        <v>http://www.hill-bagging.co.uk/mountaindetails.php?qu=S&amp;rf=1839</v>
      </c>
      <c r="G96" s="8" t="s">
        <v>492</v>
      </c>
      <c r="H96" s="14" t="s">
        <v>371</v>
      </c>
      <c r="I96" s="14">
        <v>6</v>
      </c>
      <c r="J96" s="14">
        <v>6</v>
      </c>
      <c r="K96" s="15" t="s">
        <v>4</v>
      </c>
      <c r="L96" s="10">
        <v>774.8</v>
      </c>
      <c r="M96" s="10">
        <v>2542</v>
      </c>
      <c r="N96" s="15" t="s">
        <v>169</v>
      </c>
      <c r="O96" s="9" t="s">
        <v>11</v>
      </c>
      <c r="P96" s="20" t="s">
        <v>19</v>
      </c>
      <c r="Q96" s="20" t="s">
        <v>493</v>
      </c>
      <c r="R96" s="20">
        <v>314591</v>
      </c>
      <c r="S96" s="20">
        <v>616398</v>
      </c>
      <c r="T96" s="22" t="s">
        <v>202</v>
      </c>
      <c r="U96" s="22" t="s">
        <v>202</v>
      </c>
      <c r="V96" s="22" t="s">
        <v>202</v>
      </c>
      <c r="W96" s="22" t="s">
        <v>202</v>
      </c>
      <c r="X96" s="22" t="s">
        <v>202</v>
      </c>
      <c r="Y96" s="22" t="s">
        <v>202</v>
      </c>
      <c r="Z96" s="22" t="s">
        <v>202</v>
      </c>
      <c r="AA96" s="22" t="s">
        <v>202</v>
      </c>
      <c r="AB96" s="30" t="s">
        <v>225</v>
      </c>
      <c r="AC96" s="31" t="s">
        <v>225</v>
      </c>
      <c r="AD96" s="31" t="s">
        <v>225</v>
      </c>
      <c r="AE96" s="31" t="s">
        <v>225</v>
      </c>
      <c r="AF96" s="37" t="s">
        <v>19</v>
      </c>
      <c r="AG96" s="37" t="s">
        <v>19</v>
      </c>
    </row>
    <row r="97" spans="1:34" ht="15" customHeight="1" x14ac:dyDescent="0.2">
      <c r="A97" s="70">
        <v>96</v>
      </c>
      <c r="B97" s="14">
        <v>88</v>
      </c>
      <c r="C97" s="14">
        <v>1840</v>
      </c>
      <c r="D97" s="78" t="str">
        <f t="shared" si="6"/>
        <v>http://www.streetmap.co.uk/map?X=315887&amp;Y=617030&amp;SV=315887,617030&amp;A=Y&amp;Z=115</v>
      </c>
      <c r="E97" s="56" t="str">
        <f t="shared" si="4"/>
        <v>http://www.geograph.org.uk/gridref/NT1588717030</v>
      </c>
      <c r="F97" s="19" t="str">
        <f t="shared" si="5"/>
        <v>http://www.hill-bagging.co.uk/mountaindetails.php?qu=S&amp;rf=1840</v>
      </c>
      <c r="G97" s="8" t="s">
        <v>545</v>
      </c>
      <c r="H97" s="14"/>
      <c r="I97" s="14"/>
      <c r="J97" s="14">
        <v>13</v>
      </c>
      <c r="K97" s="15" t="s">
        <v>4</v>
      </c>
      <c r="L97" s="10">
        <v>766</v>
      </c>
      <c r="M97" s="10">
        <v>2513</v>
      </c>
      <c r="N97" s="15" t="s">
        <v>10</v>
      </c>
      <c r="O97" s="9" t="s">
        <v>11</v>
      </c>
      <c r="P97" s="20" t="s">
        <v>614</v>
      </c>
      <c r="Q97" s="20" t="s">
        <v>719</v>
      </c>
      <c r="R97" s="20">
        <v>315887</v>
      </c>
      <c r="S97" s="20">
        <v>617030</v>
      </c>
      <c r="T97" s="26"/>
      <c r="U97" s="26"/>
      <c r="V97" s="26"/>
      <c r="W97" s="23" t="s">
        <v>364</v>
      </c>
      <c r="X97" s="23" t="s">
        <v>364</v>
      </c>
      <c r="Y97" s="23" t="s">
        <v>364</v>
      </c>
      <c r="Z97" s="26"/>
      <c r="AA97" s="26"/>
      <c r="AB97" s="30"/>
      <c r="AC97" s="31" t="s">
        <v>293</v>
      </c>
      <c r="AD97" s="31" t="s">
        <v>293</v>
      </c>
      <c r="AE97" s="31" t="s">
        <v>293</v>
      </c>
      <c r="AF97" s="31"/>
      <c r="AG97" s="31"/>
      <c r="AH97" s="71" t="s">
        <v>801</v>
      </c>
    </row>
    <row r="98" spans="1:34" ht="15" customHeight="1" x14ac:dyDescent="0.2">
      <c r="A98" s="70">
        <v>97</v>
      </c>
      <c r="B98" s="14">
        <v>85</v>
      </c>
      <c r="C98" s="14">
        <v>1841</v>
      </c>
      <c r="D98" s="78" t="str">
        <f t="shared" si="6"/>
        <v>http://www.streetmap.co.uk/map?X=316396&amp;Y=619154&amp;SV=316396,619154&amp;A=Y&amp;Z=115</v>
      </c>
      <c r="E98" s="56" t="str">
        <f t="shared" si="4"/>
        <v>http://www.geograph.org.uk/gridref/NT1639619154</v>
      </c>
      <c r="F98" s="19" t="str">
        <f t="shared" ref="F98:F129" si="7">HYPERLINK("http://www.hill-bagging.co.uk/mountaindetails.php?qu=S&amp;rf="&amp;C98)</f>
        <v>http://www.hill-bagging.co.uk/mountaindetails.php?qu=S&amp;rf=1841</v>
      </c>
      <c r="G98" s="8" t="s">
        <v>494</v>
      </c>
      <c r="H98" s="14" t="s">
        <v>371</v>
      </c>
      <c r="I98" s="14">
        <v>6</v>
      </c>
      <c r="J98" s="14">
        <v>6</v>
      </c>
      <c r="K98" s="15" t="s">
        <v>4</v>
      </c>
      <c r="L98" s="10">
        <v>760.9</v>
      </c>
      <c r="M98" s="10">
        <v>2496</v>
      </c>
      <c r="N98" s="15" t="s">
        <v>10</v>
      </c>
      <c r="O98" s="9" t="s">
        <v>11</v>
      </c>
      <c r="P98" s="20" t="s">
        <v>495</v>
      </c>
      <c r="Q98" s="20" t="s">
        <v>496</v>
      </c>
      <c r="R98" s="20">
        <v>316396</v>
      </c>
      <c r="S98" s="20">
        <v>619154</v>
      </c>
      <c r="T98" s="22" t="s">
        <v>202</v>
      </c>
      <c r="U98" s="22" t="s">
        <v>202</v>
      </c>
      <c r="V98" s="22" t="s">
        <v>202</v>
      </c>
      <c r="W98" s="22" t="s">
        <v>202</v>
      </c>
      <c r="X98" s="22" t="s">
        <v>202</v>
      </c>
      <c r="Y98" s="22" t="s">
        <v>202</v>
      </c>
      <c r="Z98" s="22" t="s">
        <v>202</v>
      </c>
      <c r="AA98" s="22" t="s">
        <v>202</v>
      </c>
      <c r="AB98" s="35" t="s">
        <v>341</v>
      </c>
      <c r="AC98" s="31" t="s">
        <v>587</v>
      </c>
      <c r="AD98" s="31" t="s">
        <v>587</v>
      </c>
      <c r="AE98" s="31" t="s">
        <v>587</v>
      </c>
      <c r="AF98" s="31" t="s">
        <v>586</v>
      </c>
      <c r="AG98" s="31" t="s">
        <v>574</v>
      </c>
    </row>
    <row r="99" spans="1:34" ht="15" customHeight="1" x14ac:dyDescent="0.2">
      <c r="A99" s="70">
        <v>98</v>
      </c>
      <c r="B99" s="14">
        <v>81</v>
      </c>
      <c r="C99" s="14">
        <v>1842</v>
      </c>
      <c r="D99" s="78" t="str">
        <f t="shared" si="6"/>
        <v>http://www.streetmap.co.uk/map?X=315949&amp;Y=613872&amp;SV=315949,613872&amp;A=Y&amp;Z=115</v>
      </c>
      <c r="E99" s="56" t="str">
        <f t="shared" si="4"/>
        <v>http://www.geograph.org.uk/gridref/NT1594913872</v>
      </c>
      <c r="F99" s="19" t="str">
        <f t="shared" si="7"/>
        <v>http://www.hill-bagging.co.uk/mountaindetails.php?qu=S&amp;rf=1842</v>
      </c>
      <c r="G99" s="8" t="s">
        <v>497</v>
      </c>
      <c r="H99" s="14" t="s">
        <v>371</v>
      </c>
      <c r="I99" s="14">
        <v>6</v>
      </c>
      <c r="J99" s="14">
        <v>6</v>
      </c>
      <c r="K99" s="15" t="s">
        <v>4</v>
      </c>
      <c r="L99" s="10">
        <v>757</v>
      </c>
      <c r="M99" s="10">
        <v>2484</v>
      </c>
      <c r="N99" s="15" t="s">
        <v>10</v>
      </c>
      <c r="O99" s="9" t="s">
        <v>11</v>
      </c>
      <c r="P99" s="20" t="s">
        <v>20</v>
      </c>
      <c r="Q99" s="20" t="s">
        <v>720</v>
      </c>
      <c r="R99" s="20">
        <v>315949</v>
      </c>
      <c r="S99" s="20">
        <v>613872</v>
      </c>
      <c r="T99" s="22" t="s">
        <v>202</v>
      </c>
      <c r="U99" s="22" t="s">
        <v>202</v>
      </c>
      <c r="V99" s="22" t="s">
        <v>202</v>
      </c>
      <c r="W99" s="22" t="s">
        <v>202</v>
      </c>
      <c r="X99" s="22" t="s">
        <v>202</v>
      </c>
      <c r="Y99" s="22" t="s">
        <v>202</v>
      </c>
      <c r="Z99" s="22" t="s">
        <v>202</v>
      </c>
      <c r="AA99" s="22" t="s">
        <v>202</v>
      </c>
      <c r="AB99" s="30" t="s">
        <v>227</v>
      </c>
      <c r="AC99" s="31" t="s">
        <v>227</v>
      </c>
      <c r="AD99" s="31" t="s">
        <v>227</v>
      </c>
      <c r="AE99" s="31" t="s">
        <v>227</v>
      </c>
      <c r="AF99" s="37" t="s">
        <v>20</v>
      </c>
      <c r="AG99" s="37" t="s">
        <v>20</v>
      </c>
    </row>
    <row r="100" spans="1:34" ht="15" customHeight="1" x14ac:dyDescent="0.2">
      <c r="A100" s="70">
        <v>99</v>
      </c>
      <c r="B100" s="14">
        <v>28</v>
      </c>
      <c r="C100" s="14">
        <v>1843</v>
      </c>
      <c r="D100" s="78" t="str">
        <f t="shared" si="6"/>
        <v>http://www.streetmap.co.uk/map?X=305284&amp;Y=629083&amp;SV=305284,629083&amp;A=Y&amp;Z=115</v>
      </c>
      <c r="E100" s="56" t="str">
        <f t="shared" si="4"/>
        <v>http://www.geograph.org.uk/gridref/NT0528429083</v>
      </c>
      <c r="F100" s="19" t="str">
        <f t="shared" si="7"/>
        <v>http://www.hill-bagging.co.uk/mountaindetails.php?qu=S&amp;rf=1843</v>
      </c>
      <c r="G100" s="8" t="s">
        <v>21</v>
      </c>
      <c r="H100" s="14" t="s">
        <v>371</v>
      </c>
      <c r="I100" s="14">
        <v>4</v>
      </c>
      <c r="J100" s="14">
        <v>4</v>
      </c>
      <c r="K100" s="15" t="s">
        <v>4</v>
      </c>
      <c r="L100" s="10">
        <v>748.3</v>
      </c>
      <c r="M100" s="10">
        <v>2454</v>
      </c>
      <c r="N100" s="15" t="s">
        <v>114</v>
      </c>
      <c r="O100" s="9" t="s">
        <v>7</v>
      </c>
      <c r="P100" s="20" t="s">
        <v>22</v>
      </c>
      <c r="Q100" s="20" t="s">
        <v>866</v>
      </c>
      <c r="R100" s="20">
        <v>305284</v>
      </c>
      <c r="S100" s="20">
        <v>629083</v>
      </c>
      <c r="T100" s="25" t="s">
        <v>201</v>
      </c>
      <c r="U100" s="25" t="s">
        <v>201</v>
      </c>
      <c r="V100" s="25" t="s">
        <v>201</v>
      </c>
      <c r="W100" s="25" t="s">
        <v>201</v>
      </c>
      <c r="X100" s="25" t="s">
        <v>201</v>
      </c>
      <c r="Y100" s="25" t="s">
        <v>201</v>
      </c>
      <c r="Z100" s="25" t="s">
        <v>201</v>
      </c>
      <c r="AA100" s="25" t="s">
        <v>201</v>
      </c>
      <c r="AB100" s="33" t="s">
        <v>216</v>
      </c>
      <c r="AC100" s="34" t="s">
        <v>216</v>
      </c>
      <c r="AD100" s="34" t="s">
        <v>216</v>
      </c>
      <c r="AE100" s="34" t="s">
        <v>216</v>
      </c>
      <c r="AF100" s="38" t="s">
        <v>22</v>
      </c>
      <c r="AG100" s="37" t="s">
        <v>22</v>
      </c>
    </row>
    <row r="101" spans="1:34" ht="15" customHeight="1" x14ac:dyDescent="0.2">
      <c r="A101" s="70">
        <v>100</v>
      </c>
      <c r="B101" s="14">
        <v>89</v>
      </c>
      <c r="C101" s="14">
        <v>1844</v>
      </c>
      <c r="D101" s="78" t="str">
        <f t="shared" si="6"/>
        <v>http://www.streetmap.co.uk/map?X=314249&amp;Y=612631&amp;SV=314249,612631&amp;A=Y&amp;Z=115</v>
      </c>
      <c r="E101" s="56" t="str">
        <f t="shared" si="4"/>
        <v>http://www.geograph.org.uk/gridref/NT1424912631</v>
      </c>
      <c r="F101" s="19" t="str">
        <f t="shared" si="7"/>
        <v>http://www.hill-bagging.co.uk/mountaindetails.php?qu=S&amp;rf=1844</v>
      </c>
      <c r="G101" s="8" t="s">
        <v>431</v>
      </c>
      <c r="H101" s="14" t="s">
        <v>371</v>
      </c>
      <c r="I101" s="14">
        <v>6</v>
      </c>
      <c r="J101" s="14">
        <v>6</v>
      </c>
      <c r="K101" s="15" t="s">
        <v>4</v>
      </c>
      <c r="L101" s="10">
        <v>745</v>
      </c>
      <c r="M101" s="10">
        <v>2444</v>
      </c>
      <c r="N101" s="15" t="s">
        <v>169</v>
      </c>
      <c r="O101" s="9" t="s">
        <v>11</v>
      </c>
      <c r="P101" s="20" t="s">
        <v>23</v>
      </c>
      <c r="Q101" s="20" t="s">
        <v>432</v>
      </c>
      <c r="R101" s="20">
        <v>314249</v>
      </c>
      <c r="S101" s="20">
        <v>612631</v>
      </c>
      <c r="T101" s="25" t="s">
        <v>201</v>
      </c>
      <c r="U101" s="25" t="s">
        <v>201</v>
      </c>
      <c r="V101" s="25" t="s">
        <v>201</v>
      </c>
      <c r="W101" s="25" t="s">
        <v>201</v>
      </c>
      <c r="X101" s="25" t="s">
        <v>201</v>
      </c>
      <c r="Y101" s="25" t="s">
        <v>201</v>
      </c>
      <c r="Z101" s="25" t="s">
        <v>201</v>
      </c>
      <c r="AA101" s="25" t="s">
        <v>201</v>
      </c>
      <c r="AB101" s="30" t="s">
        <v>294</v>
      </c>
      <c r="AC101" s="31" t="s">
        <v>294</v>
      </c>
      <c r="AD101" s="31" t="s">
        <v>294</v>
      </c>
      <c r="AE101" s="31" t="s">
        <v>294</v>
      </c>
      <c r="AF101" s="42" t="s">
        <v>23</v>
      </c>
      <c r="AG101" s="42" t="s">
        <v>23</v>
      </c>
    </row>
    <row r="102" spans="1:34" ht="15" customHeight="1" x14ac:dyDescent="0.2">
      <c r="A102" s="70">
        <v>101</v>
      </c>
      <c r="B102" s="14">
        <v>59</v>
      </c>
      <c r="C102" s="14">
        <v>1845</v>
      </c>
      <c r="D102" s="78" t="str">
        <f t="shared" si="6"/>
        <v>http://www.streetmap.co.uk/map?X=325316&amp;Y=631551&amp;SV=325316,631551&amp;A=Y&amp;Z=115</v>
      </c>
      <c r="E102" s="56" t="str">
        <f t="shared" si="4"/>
        <v>http://www.geograph.org.uk/gridref/NT2531631551</v>
      </c>
      <c r="F102" s="19" t="str">
        <f t="shared" si="7"/>
        <v>http://www.hill-bagging.co.uk/mountaindetails.php?qu=S&amp;rf=1845</v>
      </c>
      <c r="G102" s="8" t="s">
        <v>24</v>
      </c>
      <c r="H102" s="14" t="s">
        <v>371</v>
      </c>
      <c r="I102" s="14">
        <v>5</v>
      </c>
      <c r="J102" s="14">
        <v>5</v>
      </c>
      <c r="K102" s="15" t="s">
        <v>4</v>
      </c>
      <c r="L102" s="10">
        <v>744</v>
      </c>
      <c r="M102" s="10">
        <v>2441</v>
      </c>
      <c r="N102" s="15" t="s">
        <v>192</v>
      </c>
      <c r="O102" s="9" t="s">
        <v>193</v>
      </c>
      <c r="P102" s="20" t="s">
        <v>25</v>
      </c>
      <c r="Q102" s="20" t="s">
        <v>636</v>
      </c>
      <c r="R102" s="20">
        <v>325316</v>
      </c>
      <c r="S102" s="20">
        <v>631551</v>
      </c>
      <c r="T102" s="25" t="s">
        <v>201</v>
      </c>
      <c r="U102" s="25" t="s">
        <v>201</v>
      </c>
      <c r="V102" s="25" t="s">
        <v>201</v>
      </c>
      <c r="W102" s="25" t="s">
        <v>201</v>
      </c>
      <c r="X102" s="25" t="s">
        <v>201</v>
      </c>
      <c r="Y102" s="25" t="s">
        <v>201</v>
      </c>
      <c r="Z102" s="25" t="s">
        <v>201</v>
      </c>
      <c r="AA102" s="25" t="s">
        <v>201</v>
      </c>
      <c r="AB102" s="30" t="s">
        <v>339</v>
      </c>
      <c r="AC102" s="31" t="s">
        <v>295</v>
      </c>
      <c r="AD102" s="36" t="s">
        <v>295</v>
      </c>
      <c r="AE102" s="36" t="s">
        <v>295</v>
      </c>
      <c r="AF102" s="43" t="s">
        <v>25</v>
      </c>
      <c r="AG102" s="43" t="s">
        <v>25</v>
      </c>
      <c r="AH102" s="71" t="s">
        <v>852</v>
      </c>
    </row>
    <row r="103" spans="1:34" ht="15" customHeight="1" x14ac:dyDescent="0.2">
      <c r="A103" s="70">
        <v>102</v>
      </c>
      <c r="B103" s="14">
        <v>171</v>
      </c>
      <c r="C103" s="14">
        <v>1846</v>
      </c>
      <c r="D103" s="78" t="str">
        <f t="shared" si="6"/>
        <v>http://www.streetmap.co.uk/map?X=389573&amp;Y=619304&amp;SV=389573,619304&amp;A=Y&amp;Z=115</v>
      </c>
      <c r="E103" s="56" t="str">
        <f t="shared" si="4"/>
        <v>http://www.geograph.org.uk/gridref/NT8957319304</v>
      </c>
      <c r="F103" s="19" t="str">
        <f t="shared" si="7"/>
        <v>http://www.hill-bagging.co.uk/mountaindetails.php?qu=S&amp;rf=1846</v>
      </c>
      <c r="G103" s="8" t="s">
        <v>830</v>
      </c>
      <c r="H103" s="14" t="s">
        <v>371</v>
      </c>
      <c r="I103" s="14">
        <v>11</v>
      </c>
      <c r="J103" s="14">
        <v>12</v>
      </c>
      <c r="K103" s="15" t="s">
        <v>4</v>
      </c>
      <c r="L103" s="10">
        <v>743</v>
      </c>
      <c r="M103" s="10">
        <v>2438</v>
      </c>
      <c r="N103" s="15" t="s">
        <v>26</v>
      </c>
      <c r="O103" s="9" t="s">
        <v>609</v>
      </c>
      <c r="P103" s="20" t="s">
        <v>27</v>
      </c>
      <c r="Q103" s="20" t="s">
        <v>498</v>
      </c>
      <c r="R103" s="20">
        <v>389573</v>
      </c>
      <c r="S103" s="20">
        <v>619304</v>
      </c>
      <c r="T103" s="26"/>
      <c r="U103" s="26"/>
      <c r="V103" s="26"/>
      <c r="W103" s="22" t="s">
        <v>202</v>
      </c>
      <c r="X103" s="22" t="s">
        <v>202</v>
      </c>
      <c r="Y103" s="22" t="s">
        <v>202</v>
      </c>
      <c r="Z103" s="22" t="s">
        <v>202</v>
      </c>
      <c r="AA103" s="22" t="s">
        <v>202</v>
      </c>
      <c r="AB103" s="30"/>
      <c r="AC103" s="31" t="s">
        <v>296</v>
      </c>
      <c r="AD103" s="31" t="s">
        <v>296</v>
      </c>
      <c r="AE103" s="31" t="s">
        <v>296</v>
      </c>
      <c r="AF103" s="68" t="s">
        <v>296</v>
      </c>
      <c r="AG103" s="42" t="s">
        <v>27</v>
      </c>
    </row>
    <row r="104" spans="1:34" ht="15" customHeight="1" x14ac:dyDescent="0.2">
      <c r="A104" s="70">
        <v>103</v>
      </c>
      <c r="B104" s="14">
        <v>44</v>
      </c>
      <c r="C104" s="14">
        <v>1847</v>
      </c>
      <c r="D104" s="78" t="str">
        <f t="shared" si="6"/>
        <v>http://www.streetmap.co.uk/map?X=317303&amp;Y=631261&amp;SV=317303,631261&amp;A=Y&amp;Z=115</v>
      </c>
      <c r="E104" s="56" t="str">
        <f t="shared" si="4"/>
        <v>http://www.geograph.org.uk/gridref/NT1730331261</v>
      </c>
      <c r="F104" s="19" t="str">
        <f t="shared" si="7"/>
        <v>http://www.hill-bagging.co.uk/mountaindetails.php?qu=S&amp;rf=1847</v>
      </c>
      <c r="G104" s="8" t="s">
        <v>433</v>
      </c>
      <c r="H104" s="14" t="s">
        <v>371</v>
      </c>
      <c r="I104" s="14">
        <v>5</v>
      </c>
      <c r="J104" s="14">
        <v>5</v>
      </c>
      <c r="K104" s="15" t="s">
        <v>4</v>
      </c>
      <c r="L104" s="10">
        <v>737</v>
      </c>
      <c r="M104" s="10">
        <v>2418</v>
      </c>
      <c r="N104" s="15" t="s">
        <v>114</v>
      </c>
      <c r="O104" s="9" t="s">
        <v>7</v>
      </c>
      <c r="P104" s="20" t="s">
        <v>28</v>
      </c>
      <c r="Q104" s="20" t="s">
        <v>637</v>
      </c>
      <c r="R104" s="20">
        <v>317303</v>
      </c>
      <c r="S104" s="20">
        <v>631261</v>
      </c>
      <c r="T104" s="25" t="s">
        <v>201</v>
      </c>
      <c r="U104" s="25" t="s">
        <v>201</v>
      </c>
      <c r="V104" s="25" t="s">
        <v>201</v>
      </c>
      <c r="W104" s="25" t="s">
        <v>201</v>
      </c>
      <c r="X104" s="25" t="s">
        <v>201</v>
      </c>
      <c r="Y104" s="25" t="s">
        <v>201</v>
      </c>
      <c r="Z104" s="25" t="s">
        <v>201</v>
      </c>
      <c r="AA104" s="25" t="s">
        <v>201</v>
      </c>
      <c r="AB104" s="30" t="s">
        <v>336</v>
      </c>
      <c r="AC104" s="31" t="s">
        <v>297</v>
      </c>
      <c r="AD104" s="31" t="s">
        <v>297</v>
      </c>
      <c r="AE104" s="31" t="s">
        <v>297</v>
      </c>
      <c r="AF104" s="37" t="s">
        <v>28</v>
      </c>
      <c r="AG104" s="37" t="s">
        <v>28</v>
      </c>
    </row>
    <row r="105" spans="1:34" ht="15" customHeight="1" x14ac:dyDescent="0.2">
      <c r="A105" s="70">
        <v>104</v>
      </c>
      <c r="B105" s="14">
        <v>79</v>
      </c>
      <c r="C105" s="14">
        <v>1848</v>
      </c>
      <c r="D105" s="78" t="str">
        <f t="shared" si="6"/>
        <v>http://www.streetmap.co.uk/map?X=314204&amp;Y=618885&amp;SV=314204,618885&amp;A=Y&amp;Z=115</v>
      </c>
      <c r="E105" s="56" t="str">
        <f t="shared" si="4"/>
        <v>http://www.geograph.org.uk/gridref/NT1420418885</v>
      </c>
      <c r="F105" s="19" t="str">
        <f t="shared" si="7"/>
        <v>http://www.hill-bagging.co.uk/mountaindetails.php?qu=S&amp;rf=1848</v>
      </c>
      <c r="G105" s="8" t="s">
        <v>499</v>
      </c>
      <c r="H105" s="14" t="s">
        <v>371</v>
      </c>
      <c r="I105" s="14">
        <v>6</v>
      </c>
      <c r="J105" s="14">
        <v>6</v>
      </c>
      <c r="K105" s="15" t="s">
        <v>4</v>
      </c>
      <c r="L105" s="10">
        <v>736</v>
      </c>
      <c r="M105" s="10">
        <v>2415</v>
      </c>
      <c r="N105" s="15" t="s">
        <v>169</v>
      </c>
      <c r="O105" s="9" t="s">
        <v>11</v>
      </c>
      <c r="P105" s="20" t="s">
        <v>29</v>
      </c>
      <c r="Q105" s="20" t="s">
        <v>721</v>
      </c>
      <c r="R105" s="20">
        <v>314204</v>
      </c>
      <c r="S105" s="20">
        <v>618885</v>
      </c>
      <c r="T105" s="22" t="s">
        <v>202</v>
      </c>
      <c r="U105" s="22" t="s">
        <v>202</v>
      </c>
      <c r="V105" s="22" t="s">
        <v>202</v>
      </c>
      <c r="W105" s="22" t="s">
        <v>202</v>
      </c>
      <c r="X105" s="22" t="s">
        <v>202</v>
      </c>
      <c r="Y105" s="22" t="s">
        <v>202</v>
      </c>
      <c r="Z105" s="22" t="s">
        <v>202</v>
      </c>
      <c r="AA105" s="22" t="s">
        <v>202</v>
      </c>
      <c r="AB105" s="30" t="s">
        <v>226</v>
      </c>
      <c r="AC105" s="31" t="s">
        <v>226</v>
      </c>
      <c r="AD105" s="31" t="s">
        <v>226</v>
      </c>
      <c r="AE105" s="31" t="s">
        <v>226</v>
      </c>
      <c r="AF105" s="43" t="s">
        <v>29</v>
      </c>
      <c r="AG105" s="43" t="s">
        <v>29</v>
      </c>
      <c r="AH105" s="71" t="s">
        <v>841</v>
      </c>
    </row>
    <row r="106" spans="1:34" ht="15" customHeight="1" x14ac:dyDescent="0.2">
      <c r="A106" s="70">
        <v>105</v>
      </c>
      <c r="B106" s="14">
        <v>70</v>
      </c>
      <c r="C106" s="14">
        <v>1849</v>
      </c>
      <c r="D106" s="78" t="str">
        <f t="shared" si="6"/>
        <v>http://www.streetmap.co.uk/map?X=314410&amp;Y=612394&amp;SV=314410,612394&amp;A=Y&amp;Z=115</v>
      </c>
      <c r="E106" s="56" t="str">
        <f t="shared" si="4"/>
        <v>http://www.geograph.org.uk/gridref/NT1441012394</v>
      </c>
      <c r="F106" s="19" t="str">
        <f t="shared" si="7"/>
        <v>http://www.hill-bagging.co.uk/mountaindetails.php?qu=S&amp;rf=1849</v>
      </c>
      <c r="G106" s="8" t="s">
        <v>500</v>
      </c>
      <c r="H106" s="14" t="s">
        <v>371</v>
      </c>
      <c r="I106" s="14">
        <v>6</v>
      </c>
      <c r="J106" s="14">
        <v>6</v>
      </c>
      <c r="K106" s="15" t="s">
        <v>4</v>
      </c>
      <c r="L106" s="10">
        <v>735.5</v>
      </c>
      <c r="M106" s="10">
        <v>2413</v>
      </c>
      <c r="N106" s="15" t="s">
        <v>169</v>
      </c>
      <c r="O106" s="9" t="s">
        <v>11</v>
      </c>
      <c r="P106" s="20" t="s">
        <v>30</v>
      </c>
      <c r="Q106" s="20" t="s">
        <v>501</v>
      </c>
      <c r="R106" s="20">
        <v>314410</v>
      </c>
      <c r="S106" s="20">
        <v>612394</v>
      </c>
      <c r="T106" s="22" t="s">
        <v>202</v>
      </c>
      <c r="U106" s="22" t="s">
        <v>202</v>
      </c>
      <c r="V106" s="22" t="s">
        <v>202</v>
      </c>
      <c r="W106" s="22" t="s">
        <v>202</v>
      </c>
      <c r="X106" s="22" t="s">
        <v>202</v>
      </c>
      <c r="Y106" s="22" t="s">
        <v>202</v>
      </c>
      <c r="Z106" s="22" t="s">
        <v>202</v>
      </c>
      <c r="AA106" s="22" t="s">
        <v>202</v>
      </c>
      <c r="AB106" s="33" t="s">
        <v>298</v>
      </c>
      <c r="AC106" s="34" t="s">
        <v>298</v>
      </c>
      <c r="AD106" s="34" t="s">
        <v>298</v>
      </c>
      <c r="AE106" s="34" t="s">
        <v>298</v>
      </c>
      <c r="AF106" s="38" t="s">
        <v>30</v>
      </c>
      <c r="AG106" s="37" t="s">
        <v>30</v>
      </c>
      <c r="AH106" s="71"/>
    </row>
    <row r="107" spans="1:34" ht="15" customHeight="1" x14ac:dyDescent="0.2">
      <c r="A107" s="70">
        <v>106</v>
      </c>
      <c r="B107" s="14">
        <v>40</v>
      </c>
      <c r="C107" s="14">
        <v>1850</v>
      </c>
      <c r="D107" s="78" t="str">
        <f t="shared" si="6"/>
        <v>http://www.streetmap.co.uk/map?X=318500&amp;Y=626036&amp;SV=318500,626036&amp;A=Y&amp;Z=115</v>
      </c>
      <c r="E107" s="56" t="str">
        <f t="shared" si="4"/>
        <v>http://www.geograph.org.uk/gridref/NT1850026036</v>
      </c>
      <c r="F107" s="19" t="str">
        <f t="shared" si="7"/>
        <v>http://www.hill-bagging.co.uk/mountaindetails.php?qu=S&amp;rf=1850</v>
      </c>
      <c r="G107" s="8" t="s">
        <v>502</v>
      </c>
      <c r="H107" s="14" t="s">
        <v>371</v>
      </c>
      <c r="I107" s="14">
        <v>5</v>
      </c>
      <c r="J107" s="14">
        <v>13</v>
      </c>
      <c r="K107" s="15" t="s">
        <v>4</v>
      </c>
      <c r="L107" s="10">
        <v>734</v>
      </c>
      <c r="M107" s="10">
        <v>2408</v>
      </c>
      <c r="N107" s="15" t="s">
        <v>114</v>
      </c>
      <c r="O107" s="9" t="s">
        <v>7</v>
      </c>
      <c r="P107" s="20" t="s">
        <v>31</v>
      </c>
      <c r="Q107" s="20" t="s">
        <v>722</v>
      </c>
      <c r="R107" s="20">
        <v>318500</v>
      </c>
      <c r="S107" s="20">
        <v>626036</v>
      </c>
      <c r="T107" s="26"/>
      <c r="U107" s="26"/>
      <c r="V107" s="26"/>
      <c r="W107" s="23" t="s">
        <v>364</v>
      </c>
      <c r="X107" s="23" t="s">
        <v>364</v>
      </c>
      <c r="Y107" s="23" t="s">
        <v>364</v>
      </c>
      <c r="Z107" s="22" t="s">
        <v>202</v>
      </c>
      <c r="AA107" s="22" t="s">
        <v>202</v>
      </c>
      <c r="AB107" s="40"/>
      <c r="AC107" s="37" t="s">
        <v>31</v>
      </c>
      <c r="AD107" s="37" t="s">
        <v>31</v>
      </c>
      <c r="AE107" s="37" t="s">
        <v>31</v>
      </c>
      <c r="AF107" s="37" t="s">
        <v>31</v>
      </c>
      <c r="AG107" s="37" t="s">
        <v>31</v>
      </c>
      <c r="AH107" s="71"/>
    </row>
    <row r="108" spans="1:34" ht="15" customHeight="1" x14ac:dyDescent="0.2">
      <c r="A108" s="70">
        <v>107</v>
      </c>
      <c r="B108" s="14">
        <v>60</v>
      </c>
      <c r="C108" s="14">
        <v>1851</v>
      </c>
      <c r="D108" s="78" t="str">
        <f t="shared" si="6"/>
        <v>http://www.streetmap.co.uk/map?X=324175&amp;Y=632253&amp;SV=324175,632253&amp;A=Y&amp;Z=115</v>
      </c>
      <c r="E108" s="56" t="str">
        <f t="shared" si="4"/>
        <v>http://www.geograph.org.uk/gridref/NT2417532253</v>
      </c>
      <c r="F108" s="19" t="str">
        <f t="shared" si="7"/>
        <v>http://www.hill-bagging.co.uk/mountaindetails.php?qu=S&amp;rf=1851</v>
      </c>
      <c r="G108" s="8" t="s">
        <v>833</v>
      </c>
      <c r="H108" s="14" t="s">
        <v>371</v>
      </c>
      <c r="I108" s="14">
        <v>5</v>
      </c>
      <c r="J108" s="14">
        <v>5</v>
      </c>
      <c r="K108" s="15" t="s">
        <v>4</v>
      </c>
      <c r="L108" s="10">
        <v>732</v>
      </c>
      <c r="M108" s="10">
        <v>2402</v>
      </c>
      <c r="N108" s="15" t="s">
        <v>192</v>
      </c>
      <c r="O108" s="9" t="s">
        <v>193</v>
      </c>
      <c r="P108" s="20" t="s">
        <v>32</v>
      </c>
      <c r="Q108" s="20" t="s">
        <v>434</v>
      </c>
      <c r="R108" s="20">
        <v>324175</v>
      </c>
      <c r="S108" s="20">
        <v>632253</v>
      </c>
      <c r="T108" s="25" t="s">
        <v>201</v>
      </c>
      <c r="U108" s="25" t="s">
        <v>201</v>
      </c>
      <c r="V108" s="25" t="s">
        <v>201</v>
      </c>
      <c r="W108" s="25" t="s">
        <v>201</v>
      </c>
      <c r="X108" s="25" t="s">
        <v>201</v>
      </c>
      <c r="Y108" s="25" t="s">
        <v>201</v>
      </c>
      <c r="Z108" s="25" t="s">
        <v>201</v>
      </c>
      <c r="AA108" s="25" t="s">
        <v>201</v>
      </c>
      <c r="AB108" s="30" t="s">
        <v>299</v>
      </c>
      <c r="AC108" s="31" t="s">
        <v>299</v>
      </c>
      <c r="AD108" s="31" t="s">
        <v>299</v>
      </c>
      <c r="AE108" s="31" t="s">
        <v>299</v>
      </c>
      <c r="AF108" s="37" t="s">
        <v>32</v>
      </c>
      <c r="AG108" s="37" t="s">
        <v>32</v>
      </c>
      <c r="AH108" s="71" t="s">
        <v>831</v>
      </c>
    </row>
    <row r="109" spans="1:34" ht="15" customHeight="1" x14ac:dyDescent="0.2">
      <c r="A109" s="70">
        <v>108</v>
      </c>
      <c r="B109" s="14">
        <v>68</v>
      </c>
      <c r="C109" s="14">
        <v>1852</v>
      </c>
      <c r="D109" s="78" t="str">
        <f t="shared" si="6"/>
        <v>http://www.streetmap.co.uk/map?X=311846&amp;Y=611389&amp;SV=311846,611389&amp;A=Y&amp;Z=115</v>
      </c>
      <c r="E109" s="56" t="str">
        <f t="shared" si="4"/>
        <v>http://www.geograph.org.uk/gridref/NT1184611389</v>
      </c>
      <c r="F109" s="19" t="str">
        <f t="shared" si="7"/>
        <v>http://www.hill-bagging.co.uk/mountaindetails.php?qu=S&amp;rf=1852</v>
      </c>
      <c r="G109" s="75" t="s">
        <v>435</v>
      </c>
      <c r="H109" s="14" t="s">
        <v>371</v>
      </c>
      <c r="I109" s="14">
        <v>6</v>
      </c>
      <c r="J109" s="14">
        <v>6</v>
      </c>
      <c r="K109" s="15" t="s">
        <v>4</v>
      </c>
      <c r="L109" s="10">
        <v>729.9</v>
      </c>
      <c r="M109" s="10">
        <v>2395</v>
      </c>
      <c r="N109" s="15" t="s">
        <v>169</v>
      </c>
      <c r="O109" s="9" t="s">
        <v>11</v>
      </c>
      <c r="P109" s="20" t="s">
        <v>436</v>
      </c>
      <c r="Q109" s="20" t="s">
        <v>437</v>
      </c>
      <c r="R109" s="20">
        <v>311846</v>
      </c>
      <c r="S109" s="20">
        <v>611389</v>
      </c>
      <c r="T109" s="25" t="s">
        <v>201</v>
      </c>
      <c r="U109" s="25" t="s">
        <v>201</v>
      </c>
      <c r="V109" s="25" t="s">
        <v>201</v>
      </c>
      <c r="W109" s="25" t="s">
        <v>201</v>
      </c>
      <c r="X109" s="25" t="s">
        <v>201</v>
      </c>
      <c r="Y109" s="25" t="s">
        <v>201</v>
      </c>
      <c r="Z109" s="25" t="s">
        <v>201</v>
      </c>
      <c r="AA109" s="25" t="s">
        <v>201</v>
      </c>
      <c r="AB109" s="35" t="s">
        <v>585</v>
      </c>
      <c r="AC109" s="31" t="s">
        <v>585</v>
      </c>
      <c r="AD109" s="31" t="s">
        <v>585</v>
      </c>
      <c r="AE109" s="31" t="s">
        <v>585</v>
      </c>
      <c r="AF109" s="31" t="s">
        <v>573</v>
      </c>
      <c r="AG109" s="31" t="s">
        <v>573</v>
      </c>
      <c r="AH109" s="71" t="s">
        <v>785</v>
      </c>
    </row>
    <row r="110" spans="1:34" ht="15" customHeight="1" x14ac:dyDescent="0.2">
      <c r="A110" s="70">
        <v>109</v>
      </c>
      <c r="B110" s="14">
        <v>69</v>
      </c>
      <c r="C110" s="14">
        <v>1853</v>
      </c>
      <c r="D110" s="78" t="str">
        <f t="shared" si="6"/>
        <v>http://www.streetmap.co.uk/map?X=312235&amp;Y=612728&amp;SV=312235,612728&amp;A=Y&amp;Z=115</v>
      </c>
      <c r="E110" s="56" t="str">
        <f t="shared" si="4"/>
        <v>http://www.geograph.org.uk/gridref/NT1223512728</v>
      </c>
      <c r="F110" s="19" t="str">
        <f t="shared" si="7"/>
        <v>http://www.hill-bagging.co.uk/mountaindetails.php?qu=S&amp;rf=1853</v>
      </c>
      <c r="G110" s="8" t="s">
        <v>503</v>
      </c>
      <c r="H110" s="14" t="s">
        <v>371</v>
      </c>
      <c r="I110" s="14">
        <v>6</v>
      </c>
      <c r="J110" s="14">
        <v>6</v>
      </c>
      <c r="K110" s="15" t="s">
        <v>4</v>
      </c>
      <c r="L110" s="10">
        <v>723.7</v>
      </c>
      <c r="M110" s="10">
        <v>2374</v>
      </c>
      <c r="N110" s="15" t="s">
        <v>169</v>
      </c>
      <c r="O110" s="9" t="s">
        <v>11</v>
      </c>
      <c r="P110" s="20" t="s">
        <v>33</v>
      </c>
      <c r="Q110" s="20" t="s">
        <v>504</v>
      </c>
      <c r="R110" s="20">
        <v>312235</v>
      </c>
      <c r="S110" s="20">
        <v>612728</v>
      </c>
      <c r="T110" s="22" t="s">
        <v>202</v>
      </c>
      <c r="U110" s="22" t="s">
        <v>202</v>
      </c>
      <c r="V110" s="22" t="s">
        <v>202</v>
      </c>
      <c r="W110" s="22" t="s">
        <v>202</v>
      </c>
      <c r="X110" s="22" t="s">
        <v>202</v>
      </c>
      <c r="Y110" s="22" t="s">
        <v>202</v>
      </c>
      <c r="Z110" s="22" t="s">
        <v>202</v>
      </c>
      <c r="AA110" s="22" t="s">
        <v>202</v>
      </c>
      <c r="AB110" s="33" t="s">
        <v>300</v>
      </c>
      <c r="AC110" s="34" t="s">
        <v>300</v>
      </c>
      <c r="AD110" s="34" t="s">
        <v>300</v>
      </c>
      <c r="AE110" s="34" t="s">
        <v>300</v>
      </c>
      <c r="AF110" s="38" t="s">
        <v>33</v>
      </c>
      <c r="AG110" s="38" t="s">
        <v>33</v>
      </c>
      <c r="AH110" s="71"/>
    </row>
    <row r="111" spans="1:34" ht="15" customHeight="1" x14ac:dyDescent="0.2">
      <c r="A111" s="70">
        <v>110</v>
      </c>
      <c r="B111" s="14">
        <v>67</v>
      </c>
      <c r="C111" s="14">
        <v>1854</v>
      </c>
      <c r="D111" s="78" t="str">
        <f t="shared" si="6"/>
        <v>http://www.streetmap.co.uk/map?X=312925&amp;Y=610979&amp;SV=312925,610979&amp;A=Y&amp;Z=115</v>
      </c>
      <c r="E111" s="56" t="str">
        <f t="shared" si="4"/>
        <v>http://www.geograph.org.uk/gridref/NT1292510979</v>
      </c>
      <c r="F111" s="19" t="str">
        <f t="shared" si="7"/>
        <v>http://www.hill-bagging.co.uk/mountaindetails.php?qu=S&amp;rf=1854</v>
      </c>
      <c r="G111" s="8" t="s">
        <v>34</v>
      </c>
      <c r="H111" s="14" t="s">
        <v>371</v>
      </c>
      <c r="I111" s="14">
        <v>6</v>
      </c>
      <c r="J111" s="14">
        <v>6</v>
      </c>
      <c r="K111" s="15" t="s">
        <v>4</v>
      </c>
      <c r="L111" s="10">
        <v>724.2</v>
      </c>
      <c r="M111" s="10">
        <v>2376</v>
      </c>
      <c r="N111" s="15" t="s">
        <v>169</v>
      </c>
      <c r="O111" s="9" t="s">
        <v>11</v>
      </c>
      <c r="P111" s="20" t="s">
        <v>35</v>
      </c>
      <c r="Q111" s="20" t="s">
        <v>505</v>
      </c>
      <c r="R111" s="20">
        <v>312925</v>
      </c>
      <c r="S111" s="20">
        <v>610979</v>
      </c>
      <c r="T111" s="22" t="s">
        <v>202</v>
      </c>
      <c r="U111" s="22" t="s">
        <v>202</v>
      </c>
      <c r="V111" s="22" t="s">
        <v>202</v>
      </c>
      <c r="W111" s="22" t="s">
        <v>202</v>
      </c>
      <c r="X111" s="22" t="s">
        <v>202</v>
      </c>
      <c r="Y111" s="22" t="s">
        <v>202</v>
      </c>
      <c r="Z111" s="22" t="s">
        <v>202</v>
      </c>
      <c r="AA111" s="22" t="s">
        <v>202</v>
      </c>
      <c r="AB111" s="30" t="s">
        <v>301</v>
      </c>
      <c r="AC111" s="34" t="s">
        <v>301</v>
      </c>
      <c r="AD111" s="34" t="s">
        <v>301</v>
      </c>
      <c r="AE111" s="34" t="s">
        <v>301</v>
      </c>
      <c r="AF111" s="38" t="s">
        <v>35</v>
      </c>
      <c r="AG111" s="38" t="s">
        <v>35</v>
      </c>
      <c r="AH111" s="71"/>
    </row>
    <row r="112" spans="1:34" ht="15" customHeight="1" x14ac:dyDescent="0.2">
      <c r="A112" s="70">
        <v>111</v>
      </c>
      <c r="B112" s="14">
        <v>74</v>
      </c>
      <c r="C112" s="14">
        <v>1855</v>
      </c>
      <c r="D112" s="78" t="str">
        <f t="shared" si="6"/>
        <v>http://www.streetmap.co.uk/map?X=313117&amp;Y=615078&amp;SV=313117,615078&amp;A=Y&amp;Z=115</v>
      </c>
      <c r="E112" s="56" t="str">
        <f t="shared" si="4"/>
        <v>http://www.geograph.org.uk/gridref/NT1311715078</v>
      </c>
      <c r="F112" s="19" t="str">
        <f t="shared" si="7"/>
        <v>http://www.hill-bagging.co.uk/mountaindetails.php?qu=S&amp;rf=1855</v>
      </c>
      <c r="G112" s="8" t="s">
        <v>438</v>
      </c>
      <c r="H112" s="14" t="s">
        <v>371</v>
      </c>
      <c r="I112" s="14">
        <v>6</v>
      </c>
      <c r="J112" s="14">
        <v>6</v>
      </c>
      <c r="K112" s="15" t="s">
        <v>4</v>
      </c>
      <c r="L112" s="10">
        <v>722</v>
      </c>
      <c r="M112" s="10">
        <v>2369</v>
      </c>
      <c r="N112" s="15" t="s">
        <v>169</v>
      </c>
      <c r="O112" s="9" t="s">
        <v>11</v>
      </c>
      <c r="P112" s="20" t="s">
        <v>36</v>
      </c>
      <c r="Q112" s="20" t="s">
        <v>723</v>
      </c>
      <c r="R112" s="20">
        <v>313117</v>
      </c>
      <c r="S112" s="20">
        <v>615078</v>
      </c>
      <c r="T112" s="25" t="s">
        <v>201</v>
      </c>
      <c r="U112" s="25" t="s">
        <v>201</v>
      </c>
      <c r="V112" s="25" t="s">
        <v>201</v>
      </c>
      <c r="W112" s="25" t="s">
        <v>201</v>
      </c>
      <c r="X112" s="25" t="s">
        <v>201</v>
      </c>
      <c r="Y112" s="25" t="s">
        <v>201</v>
      </c>
      <c r="Z112" s="25" t="s">
        <v>201</v>
      </c>
      <c r="AA112" s="25" t="s">
        <v>201</v>
      </c>
      <c r="AB112" s="30" t="s">
        <v>302</v>
      </c>
      <c r="AC112" s="31" t="s">
        <v>302</v>
      </c>
      <c r="AD112" s="31" t="s">
        <v>302</v>
      </c>
      <c r="AE112" s="31" t="s">
        <v>302</v>
      </c>
      <c r="AF112" s="37" t="s">
        <v>36</v>
      </c>
      <c r="AG112" s="37" t="s">
        <v>36</v>
      </c>
      <c r="AH112" s="71"/>
    </row>
    <row r="113" spans="1:34" ht="15" customHeight="1" x14ac:dyDescent="0.2">
      <c r="A113" s="70">
        <v>112</v>
      </c>
      <c r="B113" s="14">
        <v>45</v>
      </c>
      <c r="C113" s="14">
        <v>1856</v>
      </c>
      <c r="D113" s="78" t="str">
        <f t="shared" si="6"/>
        <v>http://www.streetmap.co.uk/map?X=317606&amp;Y=632415&amp;SV=317606,632415&amp;A=Y&amp;Z=115</v>
      </c>
      <c r="E113" s="56" t="str">
        <f t="shared" si="4"/>
        <v>http://www.geograph.org.uk/gridref/NT1760632415</v>
      </c>
      <c r="F113" s="19" t="str">
        <f t="shared" si="7"/>
        <v>http://www.hill-bagging.co.uk/mountaindetails.php?qu=S&amp;rf=1856</v>
      </c>
      <c r="G113" s="8" t="s">
        <v>506</v>
      </c>
      <c r="H113" s="14" t="s">
        <v>371</v>
      </c>
      <c r="I113" s="14">
        <v>5</v>
      </c>
      <c r="J113" s="14">
        <v>5</v>
      </c>
      <c r="K113" s="15" t="s">
        <v>4</v>
      </c>
      <c r="L113" s="10">
        <v>719</v>
      </c>
      <c r="M113" s="10">
        <v>2359</v>
      </c>
      <c r="N113" s="15" t="s">
        <v>114</v>
      </c>
      <c r="O113" s="9" t="s">
        <v>7</v>
      </c>
      <c r="P113" s="20" t="s">
        <v>37</v>
      </c>
      <c r="Q113" s="20" t="s">
        <v>638</v>
      </c>
      <c r="R113" s="20">
        <v>317606</v>
      </c>
      <c r="S113" s="20">
        <v>632415</v>
      </c>
      <c r="T113" s="22" t="s">
        <v>202</v>
      </c>
      <c r="U113" s="22" t="s">
        <v>202</v>
      </c>
      <c r="V113" s="22" t="s">
        <v>202</v>
      </c>
      <c r="W113" s="22" t="s">
        <v>202</v>
      </c>
      <c r="X113" s="22" t="s">
        <v>202</v>
      </c>
      <c r="Y113" s="22" t="s">
        <v>202</v>
      </c>
      <c r="Z113" s="22" t="s">
        <v>202</v>
      </c>
      <c r="AA113" s="22" t="s">
        <v>202</v>
      </c>
      <c r="AB113" s="35" t="s">
        <v>337</v>
      </c>
      <c r="AC113" s="38" t="s">
        <v>37</v>
      </c>
      <c r="AD113" s="38" t="s">
        <v>37</v>
      </c>
      <c r="AE113" s="38" t="s">
        <v>37</v>
      </c>
      <c r="AF113" s="38" t="s">
        <v>37</v>
      </c>
      <c r="AG113" s="38" t="s">
        <v>37</v>
      </c>
      <c r="AH113" s="71"/>
    </row>
    <row r="114" spans="1:34" ht="15" customHeight="1" x14ac:dyDescent="0.2">
      <c r="A114" s="70">
        <v>113</v>
      </c>
      <c r="B114" s="14">
        <v>42</v>
      </c>
      <c r="C114" s="14">
        <v>1857</v>
      </c>
      <c r="D114" s="78" t="str">
        <f t="shared" si="6"/>
        <v>http://www.streetmap.co.uk/map?X=315943&amp;Y=629447&amp;SV=315943,629447&amp;A=Y&amp;Z=115</v>
      </c>
      <c r="E114" s="56" t="str">
        <f t="shared" si="4"/>
        <v>http://www.geograph.org.uk/gridref/NT1594329447</v>
      </c>
      <c r="F114" s="19" t="str">
        <f t="shared" si="7"/>
        <v>http://www.hill-bagging.co.uk/mountaindetails.php?qu=S&amp;rf=1857</v>
      </c>
      <c r="G114" s="8" t="s">
        <v>439</v>
      </c>
      <c r="H114" s="14" t="s">
        <v>371</v>
      </c>
      <c r="I114" s="14">
        <v>5</v>
      </c>
      <c r="J114" s="14">
        <v>5</v>
      </c>
      <c r="K114" s="15" t="s">
        <v>4</v>
      </c>
      <c r="L114" s="10">
        <v>717.2</v>
      </c>
      <c r="M114" s="10">
        <v>2353</v>
      </c>
      <c r="N114" s="15" t="s">
        <v>114</v>
      </c>
      <c r="O114" s="9" t="s">
        <v>7</v>
      </c>
      <c r="P114" s="20" t="s">
        <v>38</v>
      </c>
      <c r="Q114" s="20" t="s">
        <v>440</v>
      </c>
      <c r="R114" s="20">
        <v>315943</v>
      </c>
      <c r="S114" s="20">
        <v>629447</v>
      </c>
      <c r="T114" s="25" t="s">
        <v>201</v>
      </c>
      <c r="U114" s="25" t="s">
        <v>201</v>
      </c>
      <c r="V114" s="25" t="s">
        <v>201</v>
      </c>
      <c r="W114" s="25" t="s">
        <v>201</v>
      </c>
      <c r="X114" s="25" t="s">
        <v>201</v>
      </c>
      <c r="Y114" s="25" t="s">
        <v>201</v>
      </c>
      <c r="Z114" s="25" t="s">
        <v>201</v>
      </c>
      <c r="AA114" s="25" t="s">
        <v>201</v>
      </c>
      <c r="AB114" s="40" t="s">
        <v>38</v>
      </c>
      <c r="AC114" s="37" t="s">
        <v>38</v>
      </c>
      <c r="AD114" s="37" t="s">
        <v>38</v>
      </c>
      <c r="AE114" s="37" t="s">
        <v>38</v>
      </c>
      <c r="AF114" s="37" t="s">
        <v>38</v>
      </c>
      <c r="AG114" s="37" t="s">
        <v>38</v>
      </c>
      <c r="AH114" s="71"/>
    </row>
    <row r="115" spans="1:34" ht="15" customHeight="1" x14ac:dyDescent="0.2">
      <c r="A115" s="70">
        <v>114</v>
      </c>
      <c r="B115" s="14">
        <v>46</v>
      </c>
      <c r="C115" s="14">
        <v>1858</v>
      </c>
      <c r="D115" s="78" t="str">
        <f t="shared" si="6"/>
        <v>http://www.streetmap.co.uk/map?X=314164&amp;Y=624934&amp;SV=314164,624934&amp;A=Y&amp;Z=115</v>
      </c>
      <c r="E115" s="56" t="str">
        <f t="shared" si="4"/>
        <v>http://www.geograph.org.uk/gridref/NT1416424934</v>
      </c>
      <c r="F115" s="19" t="str">
        <f t="shared" si="7"/>
        <v>http://www.hill-bagging.co.uk/mountaindetails.php?qu=S&amp;rf=1858</v>
      </c>
      <c r="G115" s="8" t="s">
        <v>546</v>
      </c>
      <c r="H115" s="14"/>
      <c r="I115" s="14"/>
      <c r="J115" s="14">
        <v>13</v>
      </c>
      <c r="K115" s="15" t="s">
        <v>4</v>
      </c>
      <c r="L115" s="10">
        <v>706</v>
      </c>
      <c r="M115" s="10">
        <v>2316</v>
      </c>
      <c r="N115" s="15" t="s">
        <v>114</v>
      </c>
      <c r="O115" s="9" t="s">
        <v>7</v>
      </c>
      <c r="P115" s="20" t="s">
        <v>39</v>
      </c>
      <c r="Q115" s="20" t="s">
        <v>547</v>
      </c>
      <c r="R115" s="20">
        <v>314164</v>
      </c>
      <c r="S115" s="20">
        <v>624934</v>
      </c>
      <c r="T115" s="26"/>
      <c r="U115" s="26"/>
      <c r="V115" s="26"/>
      <c r="W115" s="23" t="s">
        <v>364</v>
      </c>
      <c r="X115" s="23" t="s">
        <v>364</v>
      </c>
      <c r="Y115" s="23" t="s">
        <v>364</v>
      </c>
      <c r="Z115" s="26"/>
      <c r="AA115" s="26"/>
      <c r="AB115" s="30"/>
      <c r="AC115" s="31" t="s">
        <v>303</v>
      </c>
      <c r="AD115" s="31" t="s">
        <v>303</v>
      </c>
      <c r="AE115" s="31" t="s">
        <v>303</v>
      </c>
      <c r="AF115" s="31"/>
      <c r="AG115" s="31"/>
      <c r="AH115" s="71"/>
    </row>
    <row r="116" spans="1:34" ht="15" customHeight="1" x14ac:dyDescent="0.2">
      <c r="A116" s="70">
        <v>115</v>
      </c>
      <c r="B116" s="14">
        <v>47</v>
      </c>
      <c r="C116" s="14">
        <v>1859</v>
      </c>
      <c r="D116" s="78" t="str">
        <f t="shared" si="6"/>
        <v>http://www.streetmap.co.uk/map?X=316665&amp;Y=629518&amp;SV=316665,629518&amp;A=Y&amp;Z=115</v>
      </c>
      <c r="E116" s="56" t="str">
        <f t="shared" si="4"/>
        <v>http://www.geograph.org.uk/gridref/NT1666529518</v>
      </c>
      <c r="F116" s="19" t="str">
        <f t="shared" si="7"/>
        <v>http://www.hill-bagging.co.uk/mountaindetails.php?qu=S&amp;rf=1859</v>
      </c>
      <c r="G116" s="8" t="s">
        <v>548</v>
      </c>
      <c r="H116" s="14"/>
      <c r="I116" s="14"/>
      <c r="J116" s="14">
        <v>13</v>
      </c>
      <c r="K116" s="15" t="s">
        <v>4</v>
      </c>
      <c r="L116" s="10">
        <v>704</v>
      </c>
      <c r="M116" s="10">
        <v>2310</v>
      </c>
      <c r="N116" s="15" t="s">
        <v>114</v>
      </c>
      <c r="O116" s="9" t="s">
        <v>7</v>
      </c>
      <c r="P116" s="20" t="s">
        <v>40</v>
      </c>
      <c r="Q116" s="20" t="s">
        <v>639</v>
      </c>
      <c r="R116" s="20">
        <v>316665</v>
      </c>
      <c r="S116" s="20">
        <v>629518</v>
      </c>
      <c r="T116" s="26"/>
      <c r="U116" s="26"/>
      <c r="V116" s="26"/>
      <c r="W116" s="23" t="s">
        <v>364</v>
      </c>
      <c r="X116" s="23" t="s">
        <v>364</v>
      </c>
      <c r="Y116" s="23" t="s">
        <v>364</v>
      </c>
      <c r="Z116" s="26"/>
      <c r="AA116" s="26"/>
      <c r="AB116" s="30"/>
      <c r="AC116" s="31" t="s">
        <v>304</v>
      </c>
      <c r="AD116" s="31" t="s">
        <v>304</v>
      </c>
      <c r="AE116" s="31" t="s">
        <v>304</v>
      </c>
      <c r="AF116" s="31"/>
      <c r="AG116" s="31"/>
      <c r="AH116" s="71"/>
    </row>
    <row r="117" spans="1:34" ht="15" customHeight="1" x14ac:dyDescent="0.2">
      <c r="A117" s="70">
        <v>116</v>
      </c>
      <c r="B117" s="14">
        <v>77</v>
      </c>
      <c r="C117" s="14">
        <v>1860</v>
      </c>
      <c r="D117" s="78" t="str">
        <f t="shared" si="6"/>
        <v>http://www.streetmap.co.uk/map?X=312598&amp;Y=617256&amp;SV=312598,617256&amp;A=Y&amp;Z=115</v>
      </c>
      <c r="E117" s="56" t="str">
        <f t="shared" si="4"/>
        <v>http://www.geograph.org.uk/gridref/NT1259817256</v>
      </c>
      <c r="F117" s="19" t="str">
        <f t="shared" si="7"/>
        <v>http://www.hill-bagging.co.uk/mountaindetails.php?qu=S&amp;rf=1860</v>
      </c>
      <c r="G117" s="8" t="s">
        <v>441</v>
      </c>
      <c r="H117" s="14" t="s">
        <v>371</v>
      </c>
      <c r="I117" s="14">
        <v>6</v>
      </c>
      <c r="J117" s="14">
        <v>6</v>
      </c>
      <c r="K117" s="15" t="s">
        <v>4</v>
      </c>
      <c r="L117" s="10">
        <v>698</v>
      </c>
      <c r="M117" s="10">
        <v>2290</v>
      </c>
      <c r="N117" s="15" t="s">
        <v>169</v>
      </c>
      <c r="O117" s="9" t="s">
        <v>11</v>
      </c>
      <c r="P117" s="20" t="s">
        <v>656</v>
      </c>
      <c r="Q117" s="20" t="s">
        <v>724</v>
      </c>
      <c r="R117" s="20">
        <v>312598</v>
      </c>
      <c r="S117" s="20">
        <v>617256</v>
      </c>
      <c r="T117" s="25" t="s">
        <v>201</v>
      </c>
      <c r="U117" s="25" t="s">
        <v>201</v>
      </c>
      <c r="V117" s="25" t="s">
        <v>201</v>
      </c>
      <c r="W117" s="25" t="s">
        <v>201</v>
      </c>
      <c r="X117" s="25" t="s">
        <v>201</v>
      </c>
      <c r="Y117" s="25" t="s">
        <v>201</v>
      </c>
      <c r="Z117" s="25" t="s">
        <v>201</v>
      </c>
      <c r="AA117" s="25" t="s">
        <v>201</v>
      </c>
      <c r="AB117" s="39" t="s">
        <v>802</v>
      </c>
      <c r="AC117" s="39" t="s">
        <v>802</v>
      </c>
      <c r="AD117" s="39" t="s">
        <v>802</v>
      </c>
      <c r="AE117" s="39" t="s">
        <v>802</v>
      </c>
      <c r="AF117" s="38" t="s">
        <v>803</v>
      </c>
      <c r="AG117" s="38" t="s">
        <v>803</v>
      </c>
      <c r="AH117" s="71"/>
    </row>
    <row r="118" spans="1:34" ht="15" customHeight="1" x14ac:dyDescent="0.2">
      <c r="A118" s="70">
        <v>117</v>
      </c>
      <c r="B118" s="14">
        <v>56</v>
      </c>
      <c r="C118" s="14">
        <v>1861</v>
      </c>
      <c r="D118" s="78" t="str">
        <f t="shared" si="6"/>
        <v>http://www.streetmap.co.uk/map?X=322272&amp;Y=627926&amp;SV=322272,627926&amp;A=Y&amp;Z=115</v>
      </c>
      <c r="E118" s="56" t="str">
        <f t="shared" si="4"/>
        <v>http://www.geograph.org.uk/gridref/NT2227227926</v>
      </c>
      <c r="F118" s="19" t="str">
        <f t="shared" si="7"/>
        <v>http://www.hill-bagging.co.uk/mountaindetails.php?qu=S&amp;rf=1861</v>
      </c>
      <c r="G118" s="8" t="s">
        <v>442</v>
      </c>
      <c r="H118" s="14" t="s">
        <v>371</v>
      </c>
      <c r="I118" s="14">
        <v>5</v>
      </c>
      <c r="J118" s="14">
        <v>5</v>
      </c>
      <c r="K118" s="15" t="s">
        <v>4</v>
      </c>
      <c r="L118" s="10">
        <v>698</v>
      </c>
      <c r="M118" s="10">
        <v>2290</v>
      </c>
      <c r="N118" s="15" t="s">
        <v>192</v>
      </c>
      <c r="O118" s="9" t="s">
        <v>193</v>
      </c>
      <c r="P118" s="20" t="s">
        <v>41</v>
      </c>
      <c r="Q118" s="20" t="s">
        <v>725</v>
      </c>
      <c r="R118" s="20">
        <v>322272</v>
      </c>
      <c r="S118" s="20">
        <v>627926</v>
      </c>
      <c r="T118" s="26"/>
      <c r="U118" s="26"/>
      <c r="V118" s="26"/>
      <c r="W118" s="22" t="s">
        <v>202</v>
      </c>
      <c r="X118" s="25" t="s">
        <v>201</v>
      </c>
      <c r="Y118" s="25" t="s">
        <v>201</v>
      </c>
      <c r="Z118" s="25" t="s">
        <v>201</v>
      </c>
      <c r="AA118" s="25" t="s">
        <v>201</v>
      </c>
      <c r="AB118" s="30"/>
      <c r="AC118" s="31" t="s">
        <v>222</v>
      </c>
      <c r="AD118" s="31" t="s">
        <v>222</v>
      </c>
      <c r="AE118" s="31" t="s">
        <v>222</v>
      </c>
      <c r="AF118" s="37" t="s">
        <v>41</v>
      </c>
      <c r="AG118" s="37" t="s">
        <v>41</v>
      </c>
      <c r="AH118" s="71" t="s">
        <v>787</v>
      </c>
    </row>
    <row r="119" spans="1:34" ht="15" customHeight="1" x14ac:dyDescent="0.2">
      <c r="A119" s="70">
        <v>118</v>
      </c>
      <c r="B119" s="14">
        <v>57</v>
      </c>
      <c r="C119" s="14">
        <v>1863</v>
      </c>
      <c r="D119" s="78" t="str">
        <f>HYPERLINK("http://www.streetmap.co.uk/map?X="&amp;R119&amp;"&amp;Y="&amp;S119&amp;"&amp;SV="&amp;R119&amp;","&amp;S119&amp;"&amp;A=Y&amp;Z=115")</f>
        <v>http://www.streetmap.co.uk/map?X=321832&amp;Y=627450&amp;SV=321832,627450&amp;A=Y&amp;Z=115</v>
      </c>
      <c r="E119" s="56" t="str">
        <f>HYPERLINK("http://www.geograph.org.uk/gridref/"&amp;Q119)</f>
        <v>http://www.geograph.org.uk/gridref/NT2183227450</v>
      </c>
      <c r="F119" s="19" t="str">
        <f>HYPERLINK("http://www.hill-bagging.co.uk/mountaindetails.php?qu=S&amp;rf="&amp;C119)</f>
        <v>http://www.hill-bagging.co.uk/mountaindetails.php?qu=S&amp;rf=1863</v>
      </c>
      <c r="G119" s="8" t="s">
        <v>549</v>
      </c>
      <c r="H119" s="14"/>
      <c r="I119" s="14"/>
      <c r="J119" s="14">
        <v>5</v>
      </c>
      <c r="K119" s="15" t="s">
        <v>4</v>
      </c>
      <c r="L119" s="10">
        <v>696</v>
      </c>
      <c r="M119" s="10">
        <v>2283</v>
      </c>
      <c r="N119" s="15" t="s">
        <v>192</v>
      </c>
      <c r="O119" s="9" t="s">
        <v>193</v>
      </c>
      <c r="P119" s="20" t="s">
        <v>43</v>
      </c>
      <c r="Q119" s="20" t="s">
        <v>726</v>
      </c>
      <c r="R119" s="20">
        <v>321832</v>
      </c>
      <c r="S119" s="20">
        <v>627450</v>
      </c>
      <c r="T119" s="25" t="s">
        <v>201</v>
      </c>
      <c r="U119" s="25" t="s">
        <v>201</v>
      </c>
      <c r="V119" s="25" t="s">
        <v>201</v>
      </c>
      <c r="W119" s="25" t="s">
        <v>201</v>
      </c>
      <c r="X119" s="22" t="s">
        <v>202</v>
      </c>
      <c r="Y119" s="22" t="s">
        <v>202</v>
      </c>
      <c r="Z119" s="26"/>
      <c r="AA119" s="26"/>
      <c r="AB119" s="30" t="s">
        <v>305</v>
      </c>
      <c r="AC119" s="31" t="s">
        <v>305</v>
      </c>
      <c r="AD119" s="31" t="s">
        <v>305</v>
      </c>
      <c r="AE119" s="31" t="s">
        <v>305</v>
      </c>
      <c r="AF119" s="31"/>
      <c r="AG119" s="31"/>
      <c r="AH119" s="71" t="s">
        <v>786</v>
      </c>
    </row>
    <row r="120" spans="1:34" ht="15" customHeight="1" x14ac:dyDescent="0.2">
      <c r="A120" s="70">
        <v>119</v>
      </c>
      <c r="B120" s="14">
        <v>29</v>
      </c>
      <c r="C120" s="14">
        <v>1862</v>
      </c>
      <c r="D120" s="78" t="str">
        <f t="shared" si="6"/>
        <v>http://www.streetmap.co.uk/map?X=306709&amp;Y=630377&amp;SV=306709,630377&amp;A=Y&amp;Z=115</v>
      </c>
      <c r="E120" s="56" t="str">
        <f t="shared" si="4"/>
        <v>http://www.geograph.org.uk/gridref/NT0670930377</v>
      </c>
      <c r="F120" s="19" t="str">
        <f t="shared" si="7"/>
        <v>http://www.hill-bagging.co.uk/mountaindetails.php?qu=S&amp;rf=1862</v>
      </c>
      <c r="G120" s="8" t="s">
        <v>443</v>
      </c>
      <c r="H120" s="14" t="s">
        <v>371</v>
      </c>
      <c r="I120" s="14">
        <v>4</v>
      </c>
      <c r="J120" s="14">
        <v>4</v>
      </c>
      <c r="K120" s="15" t="s">
        <v>4</v>
      </c>
      <c r="L120" s="84">
        <v>698</v>
      </c>
      <c r="M120" s="10">
        <v>2283</v>
      </c>
      <c r="N120" s="15" t="s">
        <v>114</v>
      </c>
      <c r="O120" s="9" t="s">
        <v>7</v>
      </c>
      <c r="P120" s="20" t="s">
        <v>615</v>
      </c>
      <c r="Q120" s="20" t="s">
        <v>822</v>
      </c>
      <c r="R120" s="20">
        <v>306709</v>
      </c>
      <c r="S120" s="20">
        <v>630377</v>
      </c>
      <c r="T120" s="25" t="s">
        <v>201</v>
      </c>
      <c r="U120" s="25" t="s">
        <v>201</v>
      </c>
      <c r="V120" s="25" t="s">
        <v>201</v>
      </c>
      <c r="W120" s="25" t="s">
        <v>201</v>
      </c>
      <c r="X120" s="25" t="s">
        <v>201</v>
      </c>
      <c r="Y120" s="25" t="s">
        <v>201</v>
      </c>
      <c r="Z120" s="25" t="s">
        <v>201</v>
      </c>
      <c r="AA120" s="25" t="s">
        <v>201</v>
      </c>
      <c r="AB120" s="33" t="s">
        <v>217</v>
      </c>
      <c r="AC120" s="34" t="s">
        <v>217</v>
      </c>
      <c r="AD120" s="34" t="s">
        <v>217</v>
      </c>
      <c r="AE120" s="34" t="s">
        <v>217</v>
      </c>
      <c r="AF120" s="38" t="s">
        <v>42</v>
      </c>
      <c r="AG120" s="38" t="s">
        <v>42</v>
      </c>
      <c r="AH120" s="71" t="s">
        <v>840</v>
      </c>
    </row>
    <row r="121" spans="1:34" ht="15" customHeight="1" x14ac:dyDescent="0.2">
      <c r="A121" s="70">
        <v>120</v>
      </c>
      <c r="B121" s="14">
        <v>48</v>
      </c>
      <c r="C121" s="14">
        <v>1864</v>
      </c>
      <c r="D121" s="78" t="str">
        <f t="shared" si="6"/>
        <v>http://www.streetmap.co.uk/map?X=313913&amp;Y=625604&amp;SV=313913,625604&amp;A=Y&amp;Z=115</v>
      </c>
      <c r="E121" s="56" t="str">
        <f t="shared" si="4"/>
        <v>http://www.geograph.org.uk/gridref/NT1391325604</v>
      </c>
      <c r="F121" s="19" t="str">
        <f t="shared" si="7"/>
        <v>http://www.hill-bagging.co.uk/mountaindetails.php?qu=S&amp;rf=1864</v>
      </c>
      <c r="G121" s="8" t="s">
        <v>550</v>
      </c>
      <c r="H121" s="14"/>
      <c r="I121" s="14"/>
      <c r="J121" s="14">
        <v>13</v>
      </c>
      <c r="K121" s="15" t="s">
        <v>4</v>
      </c>
      <c r="L121" s="10">
        <v>691.6</v>
      </c>
      <c r="M121" s="10">
        <v>2269</v>
      </c>
      <c r="N121" s="15" t="s">
        <v>114</v>
      </c>
      <c r="O121" s="9" t="s">
        <v>7</v>
      </c>
      <c r="P121" s="20" t="s">
        <v>44</v>
      </c>
      <c r="Q121" s="20" t="s">
        <v>727</v>
      </c>
      <c r="R121" s="20">
        <v>313913</v>
      </c>
      <c r="S121" s="20">
        <v>625604</v>
      </c>
      <c r="T121" s="26"/>
      <c r="U121" s="26"/>
      <c r="V121" s="26"/>
      <c r="W121" s="23" t="s">
        <v>364</v>
      </c>
      <c r="X121" s="23" t="s">
        <v>364</v>
      </c>
      <c r="Y121" s="23" t="s">
        <v>364</v>
      </c>
      <c r="Z121" s="26"/>
      <c r="AA121" s="26"/>
      <c r="AB121" s="39"/>
      <c r="AC121" s="38" t="s">
        <v>44</v>
      </c>
      <c r="AD121" s="38" t="s">
        <v>44</v>
      </c>
      <c r="AE121" s="38" t="s">
        <v>44</v>
      </c>
      <c r="AF121" s="38"/>
      <c r="AG121" s="38"/>
      <c r="AH121" s="71"/>
    </row>
    <row r="122" spans="1:34" ht="15" customHeight="1" x14ac:dyDescent="0.2">
      <c r="A122" s="70">
        <v>121</v>
      </c>
      <c r="B122" s="14">
        <v>95</v>
      </c>
      <c r="C122" s="14">
        <v>1865</v>
      </c>
      <c r="D122" s="78" t="str">
        <f t="shared" si="6"/>
        <v>http://www.streetmap.co.uk/map?X=319990&amp;Y=607638&amp;SV=319990,607638&amp;A=Y&amp;Z=115</v>
      </c>
      <c r="E122" s="56" t="str">
        <f t="shared" si="4"/>
        <v>http://www.geograph.org.uk/gridref/NT1999007638</v>
      </c>
      <c r="F122" s="19" t="str">
        <f t="shared" si="7"/>
        <v>http://www.hill-bagging.co.uk/mountaindetails.php?qu=S&amp;rf=1865</v>
      </c>
      <c r="G122" s="8" t="s">
        <v>45</v>
      </c>
      <c r="H122" s="14" t="s">
        <v>371</v>
      </c>
      <c r="I122" s="14">
        <v>7</v>
      </c>
      <c r="J122" s="14">
        <v>7</v>
      </c>
      <c r="K122" s="15" t="s">
        <v>4</v>
      </c>
      <c r="L122" s="10">
        <v>691.8</v>
      </c>
      <c r="M122" s="10">
        <v>2270</v>
      </c>
      <c r="N122" s="15" t="s">
        <v>10</v>
      </c>
      <c r="O122" s="9" t="s">
        <v>11</v>
      </c>
      <c r="P122" s="20" t="s">
        <v>46</v>
      </c>
      <c r="Q122" s="20" t="s">
        <v>728</v>
      </c>
      <c r="R122" s="20">
        <v>319990</v>
      </c>
      <c r="S122" s="20">
        <v>607638</v>
      </c>
      <c r="T122" s="25" t="s">
        <v>201</v>
      </c>
      <c r="U122" s="25" t="s">
        <v>201</v>
      </c>
      <c r="V122" s="25" t="s">
        <v>201</v>
      </c>
      <c r="W122" s="25" t="s">
        <v>201</v>
      </c>
      <c r="X122" s="25" t="s">
        <v>201</v>
      </c>
      <c r="Y122" s="25" t="s">
        <v>201</v>
      </c>
      <c r="Z122" s="25" t="s">
        <v>201</v>
      </c>
      <c r="AA122" s="25" t="s">
        <v>201</v>
      </c>
      <c r="AB122" s="35" t="s">
        <v>251</v>
      </c>
      <c r="AC122" s="31" t="s">
        <v>306</v>
      </c>
      <c r="AD122" s="31" t="s">
        <v>306</v>
      </c>
      <c r="AE122" s="31" t="s">
        <v>306</v>
      </c>
      <c r="AF122" s="37" t="s">
        <v>46</v>
      </c>
      <c r="AG122" s="37" t="s">
        <v>46</v>
      </c>
      <c r="AH122" s="71" t="s">
        <v>819</v>
      </c>
    </row>
    <row r="123" spans="1:34" ht="15" customHeight="1" x14ac:dyDescent="0.2">
      <c r="A123" s="70">
        <v>122</v>
      </c>
      <c r="B123" s="14">
        <v>49</v>
      </c>
      <c r="C123" s="14">
        <v>1866</v>
      </c>
      <c r="D123" s="78" t="str">
        <f t="shared" si="6"/>
        <v>http://www.streetmap.co.uk/map?X=316219&amp;Y=623169&amp;SV=316219,623169&amp;A=Y&amp;Z=115</v>
      </c>
      <c r="E123" s="56" t="str">
        <f t="shared" si="4"/>
        <v>http://www.geograph.org.uk/gridref/NT1621923169</v>
      </c>
      <c r="F123" s="19" t="str">
        <f t="shared" si="7"/>
        <v>http://www.hill-bagging.co.uk/mountaindetails.php?qu=S&amp;rf=1866</v>
      </c>
      <c r="G123" s="8" t="s">
        <v>551</v>
      </c>
      <c r="H123" s="14"/>
      <c r="I123" s="14"/>
      <c r="J123" s="14">
        <v>13</v>
      </c>
      <c r="K123" s="15" t="s">
        <v>4</v>
      </c>
      <c r="L123" s="10">
        <v>691</v>
      </c>
      <c r="M123" s="10">
        <v>2267</v>
      </c>
      <c r="N123" s="15" t="s">
        <v>114</v>
      </c>
      <c r="O123" s="9" t="s">
        <v>5</v>
      </c>
      <c r="P123" s="20" t="s">
        <v>47</v>
      </c>
      <c r="Q123" s="20" t="s">
        <v>552</v>
      </c>
      <c r="R123" s="20">
        <v>316219</v>
      </c>
      <c r="S123" s="20">
        <v>623169</v>
      </c>
      <c r="T123" s="26"/>
      <c r="U123" s="26"/>
      <c r="V123" s="26"/>
      <c r="W123" s="23" t="s">
        <v>364</v>
      </c>
      <c r="X123" s="23" t="s">
        <v>364</v>
      </c>
      <c r="Y123" s="23" t="s">
        <v>364</v>
      </c>
      <c r="Z123" s="26"/>
      <c r="AA123" s="26"/>
      <c r="AB123" s="30"/>
      <c r="AC123" s="31" t="s">
        <v>307</v>
      </c>
      <c r="AD123" s="31" t="s">
        <v>307</v>
      </c>
      <c r="AE123" s="31" t="s">
        <v>307</v>
      </c>
      <c r="AF123" s="31"/>
      <c r="AG123" s="31"/>
      <c r="AH123" s="71"/>
    </row>
    <row r="124" spans="1:34" ht="15" customHeight="1" x14ac:dyDescent="0.2">
      <c r="A124" s="70">
        <v>123</v>
      </c>
      <c r="B124" s="14">
        <v>32</v>
      </c>
      <c r="C124" s="14">
        <v>1867</v>
      </c>
      <c r="D124" s="78" t="str">
        <f t="shared" si="6"/>
        <v>http://www.streetmap.co.uk/map?X=313346&amp;Y=621831&amp;SV=313346,621831&amp;A=Y&amp;Z=115</v>
      </c>
      <c r="E124" s="56" t="str">
        <f t="shared" si="4"/>
        <v>http://www.geograph.org.uk/gridref/NT1334621831</v>
      </c>
      <c r="F124" s="19" t="str">
        <f t="shared" si="7"/>
        <v>http://www.hill-bagging.co.uk/mountaindetails.php?qu=S&amp;rf=1867</v>
      </c>
      <c r="G124" s="8" t="s">
        <v>444</v>
      </c>
      <c r="H124" s="14" t="s">
        <v>371</v>
      </c>
      <c r="I124" s="14">
        <v>5</v>
      </c>
      <c r="J124" s="14">
        <v>5</v>
      </c>
      <c r="K124" s="15" t="s">
        <v>4</v>
      </c>
      <c r="L124" s="10">
        <v>691</v>
      </c>
      <c r="M124" s="10">
        <v>2267</v>
      </c>
      <c r="N124" s="15" t="s">
        <v>114</v>
      </c>
      <c r="O124" s="9" t="s">
        <v>11</v>
      </c>
      <c r="P124" s="20" t="s">
        <v>48</v>
      </c>
      <c r="Q124" s="20" t="s">
        <v>729</v>
      </c>
      <c r="R124" s="20">
        <v>313346</v>
      </c>
      <c r="S124" s="20">
        <v>621831</v>
      </c>
      <c r="T124" s="25" t="s">
        <v>201</v>
      </c>
      <c r="U124" s="25" t="s">
        <v>201</v>
      </c>
      <c r="V124" s="25" t="s">
        <v>201</v>
      </c>
      <c r="W124" s="25" t="s">
        <v>201</v>
      </c>
      <c r="X124" s="25" t="s">
        <v>201</v>
      </c>
      <c r="Y124" s="25" t="s">
        <v>201</v>
      </c>
      <c r="Z124" s="25" t="s">
        <v>201</v>
      </c>
      <c r="AA124" s="25" t="s">
        <v>201</v>
      </c>
      <c r="AB124" s="33" t="s">
        <v>308</v>
      </c>
      <c r="AC124" s="34" t="s">
        <v>308</v>
      </c>
      <c r="AD124" s="34" t="s">
        <v>308</v>
      </c>
      <c r="AE124" s="34" t="s">
        <v>308</v>
      </c>
      <c r="AF124" s="38" t="s">
        <v>48</v>
      </c>
      <c r="AG124" s="37" t="s">
        <v>48</v>
      </c>
      <c r="AH124" s="71" t="s">
        <v>853</v>
      </c>
    </row>
    <row r="125" spans="1:34" ht="15" customHeight="1" x14ac:dyDescent="0.2">
      <c r="A125" s="70">
        <v>124</v>
      </c>
      <c r="B125" s="14">
        <v>78</v>
      </c>
      <c r="C125" s="14">
        <v>1868</v>
      </c>
      <c r="D125" s="78" t="str">
        <f t="shared" si="6"/>
        <v>http://www.streetmap.co.uk/map?X=312409&amp;Y=618740&amp;SV=312409,618740&amp;A=Y&amp;Z=115</v>
      </c>
      <c r="E125" s="56" t="str">
        <f t="shared" si="4"/>
        <v>http://www.geograph.org.uk/gridref/NT1240918740</v>
      </c>
      <c r="F125" s="19" t="str">
        <f t="shared" si="7"/>
        <v>http://www.hill-bagging.co.uk/mountaindetails.php?qu=S&amp;rf=1868</v>
      </c>
      <c r="G125" s="8" t="s">
        <v>445</v>
      </c>
      <c r="H125" s="14" t="s">
        <v>371</v>
      </c>
      <c r="I125" s="14">
        <v>6</v>
      </c>
      <c r="J125" s="14">
        <v>6</v>
      </c>
      <c r="K125" s="15" t="s">
        <v>4</v>
      </c>
      <c r="L125" s="10">
        <v>690</v>
      </c>
      <c r="M125" s="10">
        <v>2264</v>
      </c>
      <c r="N125" s="15" t="s">
        <v>169</v>
      </c>
      <c r="O125" s="9" t="s">
        <v>11</v>
      </c>
      <c r="P125" s="20" t="s">
        <v>49</v>
      </c>
      <c r="Q125" s="20" t="s">
        <v>446</v>
      </c>
      <c r="R125" s="20">
        <v>312409</v>
      </c>
      <c r="S125" s="20">
        <v>618740</v>
      </c>
      <c r="T125" s="25" t="s">
        <v>201</v>
      </c>
      <c r="U125" s="25" t="s">
        <v>201</v>
      </c>
      <c r="V125" s="25" t="s">
        <v>201</v>
      </c>
      <c r="W125" s="25" t="s">
        <v>201</v>
      </c>
      <c r="X125" s="25" t="s">
        <v>201</v>
      </c>
      <c r="Y125" s="25" t="s">
        <v>201</v>
      </c>
      <c r="Z125" s="25" t="s">
        <v>201</v>
      </c>
      <c r="AA125" s="25" t="s">
        <v>201</v>
      </c>
      <c r="AB125" s="33" t="s">
        <v>309</v>
      </c>
      <c r="AC125" s="34" t="s">
        <v>309</v>
      </c>
      <c r="AD125" s="34" t="s">
        <v>309</v>
      </c>
      <c r="AE125" s="34" t="s">
        <v>309</v>
      </c>
      <c r="AF125" s="38" t="s">
        <v>49</v>
      </c>
      <c r="AG125" s="38" t="s">
        <v>49</v>
      </c>
      <c r="AH125" s="71"/>
    </row>
    <row r="126" spans="1:34" ht="15" customHeight="1" x14ac:dyDescent="0.2">
      <c r="A126" s="70">
        <v>125</v>
      </c>
      <c r="B126" s="14">
        <v>91</v>
      </c>
      <c r="C126" s="14">
        <v>1869</v>
      </c>
      <c r="D126" s="78" t="str">
        <f t="shared" si="6"/>
        <v>http://www.streetmap.co.uk/map?X=317037&amp;Y=604733&amp;SV=317037,604733&amp;A=Y&amp;Z=115</v>
      </c>
      <c r="E126" s="56" t="str">
        <f t="shared" si="4"/>
        <v>http://www.geograph.org.uk/gridref/NT1703704733</v>
      </c>
      <c r="F126" s="19" t="str">
        <f t="shared" si="7"/>
        <v>http://www.hill-bagging.co.uk/mountaindetails.php?qu=S&amp;rf=1869</v>
      </c>
      <c r="G126" s="8" t="s">
        <v>834</v>
      </c>
      <c r="H126" s="14" t="s">
        <v>371</v>
      </c>
      <c r="I126" s="14">
        <v>7</v>
      </c>
      <c r="J126" s="14">
        <v>7</v>
      </c>
      <c r="K126" s="15" t="s">
        <v>4</v>
      </c>
      <c r="L126" s="10">
        <v>688</v>
      </c>
      <c r="M126" s="10">
        <v>2257</v>
      </c>
      <c r="N126" s="15" t="s">
        <v>10</v>
      </c>
      <c r="O126" s="9" t="s">
        <v>11</v>
      </c>
      <c r="P126" s="20" t="s">
        <v>50</v>
      </c>
      <c r="Q126" s="20" t="s">
        <v>730</v>
      </c>
      <c r="R126" s="20">
        <v>317037</v>
      </c>
      <c r="S126" s="20">
        <v>604733</v>
      </c>
      <c r="T126" s="25" t="s">
        <v>201</v>
      </c>
      <c r="U126" s="25" t="s">
        <v>201</v>
      </c>
      <c r="V126" s="25" t="s">
        <v>201</v>
      </c>
      <c r="W126" s="25" t="s">
        <v>201</v>
      </c>
      <c r="X126" s="25" t="s">
        <v>201</v>
      </c>
      <c r="Y126" s="25" t="s">
        <v>201</v>
      </c>
      <c r="Z126" s="25" t="s">
        <v>201</v>
      </c>
      <c r="AA126" s="25" t="s">
        <v>201</v>
      </c>
      <c r="AB126" s="40" t="s">
        <v>50</v>
      </c>
      <c r="AC126" s="37" t="s">
        <v>50</v>
      </c>
      <c r="AD126" s="37" t="s">
        <v>50</v>
      </c>
      <c r="AE126" s="37" t="s">
        <v>50</v>
      </c>
      <c r="AF126" s="37" t="s">
        <v>50</v>
      </c>
      <c r="AG126" s="37" t="s">
        <v>50</v>
      </c>
      <c r="AH126" s="71" t="s">
        <v>832</v>
      </c>
    </row>
    <row r="127" spans="1:34" ht="15" customHeight="1" x14ac:dyDescent="0.2">
      <c r="A127" s="70">
        <v>126</v>
      </c>
      <c r="B127" s="14">
        <v>25</v>
      </c>
      <c r="C127" s="14">
        <v>1870</v>
      </c>
      <c r="D127" s="78" t="str">
        <f t="shared" si="6"/>
        <v>http://www.streetmap.co.uk/map?X=305877&amp;Y=625696&amp;SV=305877,625696&amp;A=Y&amp;Z=115</v>
      </c>
      <c r="E127" s="56" t="str">
        <f t="shared" si="4"/>
        <v>http://www.geograph.org.uk/gridref/NT0587725696</v>
      </c>
      <c r="F127" s="19" t="str">
        <f t="shared" si="7"/>
        <v>http://www.hill-bagging.co.uk/mountaindetails.php?qu=S&amp;rf=1870</v>
      </c>
      <c r="G127" s="8" t="s">
        <v>51</v>
      </c>
      <c r="H127" s="14" t="s">
        <v>371</v>
      </c>
      <c r="I127" s="14">
        <v>4</v>
      </c>
      <c r="J127" s="14">
        <v>4</v>
      </c>
      <c r="K127" s="15" t="s">
        <v>4</v>
      </c>
      <c r="L127" s="10">
        <v>688</v>
      </c>
      <c r="M127" s="10">
        <v>2257</v>
      </c>
      <c r="N127" s="15" t="s">
        <v>114</v>
      </c>
      <c r="O127" s="9" t="s">
        <v>7</v>
      </c>
      <c r="P127" s="20" t="s">
        <v>447</v>
      </c>
      <c r="Q127" s="20" t="s">
        <v>640</v>
      </c>
      <c r="R127" s="20">
        <v>305877</v>
      </c>
      <c r="S127" s="20">
        <v>625696</v>
      </c>
      <c r="T127" s="25" t="s">
        <v>201</v>
      </c>
      <c r="U127" s="25" t="s">
        <v>201</v>
      </c>
      <c r="V127" s="25" t="s">
        <v>201</v>
      </c>
      <c r="W127" s="25" t="s">
        <v>201</v>
      </c>
      <c r="X127" s="25" t="s">
        <v>201</v>
      </c>
      <c r="Y127" s="25" t="s">
        <v>201</v>
      </c>
      <c r="Z127" s="25" t="s">
        <v>201</v>
      </c>
      <c r="AA127" s="25" t="s">
        <v>201</v>
      </c>
      <c r="AB127" s="35" t="s">
        <v>581</v>
      </c>
      <c r="AC127" s="31" t="s">
        <v>581</v>
      </c>
      <c r="AD127" s="31" t="s">
        <v>581</v>
      </c>
      <c r="AE127" s="31" t="s">
        <v>581</v>
      </c>
      <c r="AF127" s="31" t="s">
        <v>570</v>
      </c>
      <c r="AG127" s="31" t="s">
        <v>570</v>
      </c>
      <c r="AH127" s="71"/>
    </row>
    <row r="128" spans="1:34" ht="15" customHeight="1" x14ac:dyDescent="0.2">
      <c r="A128" s="70">
        <v>127</v>
      </c>
      <c r="B128" s="14">
        <v>63</v>
      </c>
      <c r="C128" s="14">
        <v>1871</v>
      </c>
      <c r="D128" s="78" t="str">
        <f t="shared" si="6"/>
        <v>http://www.streetmap.co.uk/map?X=324996&amp;Y=633889&amp;SV=324996,633889&amp;A=Y&amp;Z=115</v>
      </c>
      <c r="E128" s="56" t="str">
        <f t="shared" si="4"/>
        <v>http://www.geograph.org.uk/gridref/NT2499633889</v>
      </c>
      <c r="F128" s="19" t="str">
        <f t="shared" si="7"/>
        <v>http://www.hill-bagging.co.uk/mountaindetails.php?qu=S&amp;rf=1871</v>
      </c>
      <c r="G128" s="8" t="s">
        <v>553</v>
      </c>
      <c r="H128" s="14"/>
      <c r="I128" s="14"/>
      <c r="J128" s="14">
        <v>13</v>
      </c>
      <c r="K128" s="15" t="s">
        <v>4</v>
      </c>
      <c r="L128" s="10">
        <v>686</v>
      </c>
      <c r="M128" s="10">
        <v>2251</v>
      </c>
      <c r="N128" s="15" t="s">
        <v>192</v>
      </c>
      <c r="O128" s="9" t="s">
        <v>193</v>
      </c>
      <c r="P128" s="20" t="s">
        <v>554</v>
      </c>
      <c r="Q128" s="20" t="s">
        <v>731</v>
      </c>
      <c r="R128" s="20">
        <v>324996</v>
      </c>
      <c r="S128" s="20">
        <v>633889</v>
      </c>
      <c r="T128" s="26"/>
      <c r="U128" s="26"/>
      <c r="V128" s="26"/>
      <c r="W128" s="23" t="s">
        <v>364</v>
      </c>
      <c r="X128" s="23" t="s">
        <v>364</v>
      </c>
      <c r="Y128" s="23" t="s">
        <v>364</v>
      </c>
      <c r="Z128" s="26"/>
      <c r="AA128" s="26"/>
      <c r="AB128" s="40"/>
      <c r="AC128" s="31" t="s">
        <v>584</v>
      </c>
      <c r="AD128" s="31" t="s">
        <v>584</v>
      </c>
      <c r="AE128" s="31" t="s">
        <v>584</v>
      </c>
      <c r="AF128" s="37"/>
      <c r="AG128" s="37"/>
      <c r="AH128" s="71"/>
    </row>
    <row r="129" spans="1:34" ht="15" customHeight="1" x14ac:dyDescent="0.2">
      <c r="A129" s="70">
        <v>128</v>
      </c>
      <c r="B129" s="14">
        <v>80</v>
      </c>
      <c r="C129" s="14">
        <v>1872</v>
      </c>
      <c r="D129" s="78" t="str">
        <f t="shared" si="6"/>
        <v>http://www.streetmap.co.uk/map?X=312492&amp;Y=619674&amp;SV=312492,619674&amp;A=Y&amp;Z=115</v>
      </c>
      <c r="E129" s="56" t="str">
        <f t="shared" si="4"/>
        <v>http://www.geograph.org.uk/gridref/NT1249219674</v>
      </c>
      <c r="F129" s="19" t="str">
        <f t="shared" si="7"/>
        <v>http://www.hill-bagging.co.uk/mountaindetails.php?qu=S&amp;rf=1872</v>
      </c>
      <c r="G129" s="8" t="s">
        <v>507</v>
      </c>
      <c r="H129" s="14" t="s">
        <v>371</v>
      </c>
      <c r="I129" s="14">
        <v>6</v>
      </c>
      <c r="J129" s="14">
        <v>6</v>
      </c>
      <c r="K129" s="15" t="s">
        <v>4</v>
      </c>
      <c r="L129" s="10">
        <v>684</v>
      </c>
      <c r="M129" s="10">
        <v>2244</v>
      </c>
      <c r="N129" s="15" t="s">
        <v>169</v>
      </c>
      <c r="O129" s="9" t="s">
        <v>11</v>
      </c>
      <c r="P129" s="20" t="s">
        <v>616</v>
      </c>
      <c r="Q129" s="20" t="s">
        <v>732</v>
      </c>
      <c r="R129" s="20">
        <v>312492</v>
      </c>
      <c r="S129" s="20">
        <v>619674</v>
      </c>
      <c r="T129" s="22" t="s">
        <v>202</v>
      </c>
      <c r="U129" s="22" t="s">
        <v>202</v>
      </c>
      <c r="V129" s="22" t="s">
        <v>202</v>
      </c>
      <c r="W129" s="22" t="s">
        <v>202</v>
      </c>
      <c r="X129" s="22" t="s">
        <v>202</v>
      </c>
      <c r="Y129" s="22" t="s">
        <v>202</v>
      </c>
      <c r="Z129" s="22" t="s">
        <v>202</v>
      </c>
      <c r="AA129" s="22" t="s">
        <v>202</v>
      </c>
      <c r="AB129" s="37" t="s">
        <v>806</v>
      </c>
      <c r="AC129" s="37" t="s">
        <v>806</v>
      </c>
      <c r="AD129" s="37" t="s">
        <v>806</v>
      </c>
      <c r="AE129" s="37" t="s">
        <v>806</v>
      </c>
      <c r="AF129" s="37" t="s">
        <v>805</v>
      </c>
      <c r="AG129" s="37" t="s">
        <v>804</v>
      </c>
      <c r="AH129" s="71"/>
    </row>
    <row r="130" spans="1:34" ht="15" customHeight="1" x14ac:dyDescent="0.2">
      <c r="A130" s="70">
        <v>129</v>
      </c>
      <c r="B130" s="14">
        <v>64</v>
      </c>
      <c r="C130" s="14">
        <v>1873</v>
      </c>
      <c r="D130" s="78" t="str">
        <f t="shared" si="6"/>
        <v>http://www.streetmap.co.uk/map?X=326320&amp;Y=632123&amp;SV=326320,632123&amp;A=Y&amp;Z=115</v>
      </c>
      <c r="E130" s="56" t="str">
        <f t="shared" ref="E130:E173" si="8">HYPERLINK("http://www.geograph.org.uk/gridref/"&amp;Q130)</f>
        <v>http://www.geograph.org.uk/gridref/NT2632032123</v>
      </c>
      <c r="F130" s="19" t="str">
        <f t="shared" ref="F130:F161" si="9">HYPERLINK("http://www.hill-bagging.co.uk/mountaindetails.php?qu=S&amp;rf="&amp;C130)</f>
        <v>http://www.hill-bagging.co.uk/mountaindetails.php?qu=S&amp;rf=1873</v>
      </c>
      <c r="G130" s="8" t="s">
        <v>555</v>
      </c>
      <c r="H130" s="14"/>
      <c r="I130" s="14"/>
      <c r="J130" s="14">
        <v>13</v>
      </c>
      <c r="K130" s="15" t="s">
        <v>4</v>
      </c>
      <c r="L130" s="10">
        <v>681</v>
      </c>
      <c r="M130" s="10">
        <v>2234</v>
      </c>
      <c r="N130" s="15" t="s">
        <v>192</v>
      </c>
      <c r="O130" s="9" t="s">
        <v>193</v>
      </c>
      <c r="P130" s="20" t="s">
        <v>52</v>
      </c>
      <c r="Q130" s="20" t="s">
        <v>733</v>
      </c>
      <c r="R130" s="20">
        <v>326320</v>
      </c>
      <c r="S130" s="20">
        <v>632123</v>
      </c>
      <c r="T130" s="26"/>
      <c r="U130" s="26"/>
      <c r="V130" s="26"/>
      <c r="W130" s="23" t="s">
        <v>364</v>
      </c>
      <c r="X130" s="23" t="s">
        <v>364</v>
      </c>
      <c r="Y130" s="23" t="s">
        <v>364</v>
      </c>
      <c r="Z130" s="26"/>
      <c r="AA130" s="26"/>
      <c r="AB130" s="40"/>
      <c r="AC130" s="37" t="s">
        <v>52</v>
      </c>
      <c r="AD130" s="37" t="s">
        <v>52</v>
      </c>
      <c r="AE130" s="37" t="s">
        <v>52</v>
      </c>
      <c r="AF130" s="37"/>
      <c r="AG130" s="37"/>
      <c r="AH130" s="71"/>
    </row>
    <row r="131" spans="1:34" ht="15" customHeight="1" x14ac:dyDescent="0.2">
      <c r="A131" s="70">
        <v>130</v>
      </c>
      <c r="B131" s="14">
        <v>86</v>
      </c>
      <c r="C131" s="14">
        <v>1874</v>
      </c>
      <c r="D131" s="78" t="str">
        <f t="shared" ref="D131:D173" si="10">HYPERLINK("http://www.streetmap.co.uk/map?X="&amp;R131&amp;"&amp;Y="&amp;S131&amp;"&amp;SV="&amp;R131&amp;","&amp;S131&amp;"&amp;A=Y&amp;Z=115")</f>
        <v>http://www.streetmap.co.uk/map?X=312408&amp;Y=620118&amp;SV=312408,620118&amp;A=Y&amp;Z=115</v>
      </c>
      <c r="E131" s="56" t="str">
        <f t="shared" si="8"/>
        <v>http://www.geograph.org.uk/gridref/NT1240820118</v>
      </c>
      <c r="F131" s="19" t="str">
        <f t="shared" si="9"/>
        <v>http://www.hill-bagging.co.uk/mountaindetails.php?qu=S&amp;rf=1874</v>
      </c>
      <c r="G131" s="8" t="s">
        <v>508</v>
      </c>
      <c r="H131" s="14" t="s">
        <v>371</v>
      </c>
      <c r="I131" s="14">
        <v>6</v>
      </c>
      <c r="J131" s="14">
        <v>6</v>
      </c>
      <c r="K131" s="15" t="s">
        <v>4</v>
      </c>
      <c r="L131" s="10">
        <v>681</v>
      </c>
      <c r="M131" s="10">
        <v>2234</v>
      </c>
      <c r="N131" s="15" t="s">
        <v>114</v>
      </c>
      <c r="O131" s="9" t="s">
        <v>11</v>
      </c>
      <c r="P131" s="20" t="s">
        <v>53</v>
      </c>
      <c r="Q131" s="20" t="s">
        <v>734</v>
      </c>
      <c r="R131" s="20">
        <v>312408</v>
      </c>
      <c r="S131" s="20">
        <v>620118</v>
      </c>
      <c r="T131" s="22" t="s">
        <v>202</v>
      </c>
      <c r="U131" s="22" t="s">
        <v>202</v>
      </c>
      <c r="V131" s="22" t="s">
        <v>202</v>
      </c>
      <c r="W131" s="22" t="s">
        <v>202</v>
      </c>
      <c r="X131" s="22" t="s">
        <v>202</v>
      </c>
      <c r="Y131" s="22" t="s">
        <v>202</v>
      </c>
      <c r="Z131" s="22" t="s">
        <v>202</v>
      </c>
      <c r="AA131" s="22" t="s">
        <v>202</v>
      </c>
      <c r="AB131" s="40" t="s">
        <v>53</v>
      </c>
      <c r="AC131" s="37" t="s">
        <v>53</v>
      </c>
      <c r="AD131" s="37" t="s">
        <v>53</v>
      </c>
      <c r="AE131" s="37" t="s">
        <v>53</v>
      </c>
      <c r="AF131" s="37" t="s">
        <v>53</v>
      </c>
      <c r="AG131" s="37" t="s">
        <v>53</v>
      </c>
      <c r="AH131" s="71"/>
    </row>
    <row r="132" spans="1:34" ht="15" customHeight="1" x14ac:dyDescent="0.2">
      <c r="A132" s="70">
        <v>131</v>
      </c>
      <c r="B132" s="14">
        <v>97</v>
      </c>
      <c r="C132" s="14">
        <v>1875</v>
      </c>
      <c r="D132" s="78" t="str">
        <f t="shared" si="10"/>
        <v>http://www.streetmap.co.uk/map?X=316396&amp;Y=606909&amp;SV=316396,606909&amp;A=Y&amp;Z=115</v>
      </c>
      <c r="E132" s="56" t="str">
        <f t="shared" si="8"/>
        <v>http://www.geograph.org.uk/gridref/NT1639606909</v>
      </c>
      <c r="F132" s="19" t="str">
        <f t="shared" si="9"/>
        <v>http://www.hill-bagging.co.uk/mountaindetails.php?qu=S&amp;rf=1875</v>
      </c>
      <c r="G132" s="8" t="s">
        <v>54</v>
      </c>
      <c r="H132" s="14" t="s">
        <v>371</v>
      </c>
      <c r="I132" s="14">
        <v>7</v>
      </c>
      <c r="J132" s="14">
        <v>7</v>
      </c>
      <c r="K132" s="15" t="s">
        <v>4</v>
      </c>
      <c r="L132" s="10">
        <v>678</v>
      </c>
      <c r="M132" s="10">
        <v>2224</v>
      </c>
      <c r="N132" s="15" t="s">
        <v>10</v>
      </c>
      <c r="O132" s="9" t="s">
        <v>11</v>
      </c>
      <c r="P132" s="20" t="s">
        <v>55</v>
      </c>
      <c r="Q132" s="20" t="s">
        <v>735</v>
      </c>
      <c r="R132" s="20">
        <v>316396</v>
      </c>
      <c r="S132" s="20">
        <v>606909</v>
      </c>
      <c r="T132" s="25" t="s">
        <v>201</v>
      </c>
      <c r="U132" s="25" t="s">
        <v>201</v>
      </c>
      <c r="V132" s="25" t="s">
        <v>201</v>
      </c>
      <c r="W132" s="25" t="s">
        <v>201</v>
      </c>
      <c r="X132" s="25" t="s">
        <v>201</v>
      </c>
      <c r="Y132" s="25" t="s">
        <v>201</v>
      </c>
      <c r="Z132" s="25" t="s">
        <v>201</v>
      </c>
      <c r="AA132" s="25" t="s">
        <v>201</v>
      </c>
      <c r="AB132" s="30" t="s">
        <v>310</v>
      </c>
      <c r="AC132" s="31" t="s">
        <v>310</v>
      </c>
      <c r="AD132" s="31" t="s">
        <v>310</v>
      </c>
      <c r="AE132" s="31" t="s">
        <v>310</v>
      </c>
      <c r="AF132" s="37" t="s">
        <v>55</v>
      </c>
      <c r="AG132" s="37" t="s">
        <v>55</v>
      </c>
      <c r="AH132" s="71"/>
    </row>
    <row r="133" spans="1:34" ht="15" customHeight="1" x14ac:dyDescent="0.2">
      <c r="A133" s="70">
        <v>132</v>
      </c>
      <c r="B133" s="14">
        <v>103</v>
      </c>
      <c r="C133" s="14">
        <v>1876</v>
      </c>
      <c r="D133" s="78" t="str">
        <f t="shared" si="10"/>
        <v>http://www.streetmap.co.uk/map?X=319759&amp;Y=613877&amp;SV=319759,613877&amp;A=Y&amp;Z=115</v>
      </c>
      <c r="E133" s="56" t="str">
        <f t="shared" si="8"/>
        <v>http://www.geograph.org.uk/gridref/NT1975913877</v>
      </c>
      <c r="F133" s="19" t="str">
        <f t="shared" si="9"/>
        <v>http://www.hill-bagging.co.uk/mountaindetails.php?qu=S&amp;rf=1876</v>
      </c>
      <c r="G133" s="8" t="s">
        <v>56</v>
      </c>
      <c r="H133" s="14" t="s">
        <v>371</v>
      </c>
      <c r="I133" s="14">
        <v>7</v>
      </c>
      <c r="J133" s="14">
        <v>7</v>
      </c>
      <c r="K133" s="15" t="s">
        <v>4</v>
      </c>
      <c r="L133" s="10">
        <v>677.3</v>
      </c>
      <c r="M133" s="10">
        <v>2222</v>
      </c>
      <c r="N133" s="15" t="s">
        <v>10</v>
      </c>
      <c r="O133" s="9" t="s">
        <v>11</v>
      </c>
      <c r="P133" s="20" t="s">
        <v>57</v>
      </c>
      <c r="Q133" s="20" t="s">
        <v>448</v>
      </c>
      <c r="R133" s="20">
        <v>319759</v>
      </c>
      <c r="S133" s="20">
        <v>613877</v>
      </c>
      <c r="T133" s="25" t="s">
        <v>201</v>
      </c>
      <c r="U133" s="25" t="s">
        <v>201</v>
      </c>
      <c r="V133" s="25" t="s">
        <v>201</v>
      </c>
      <c r="W133" s="25" t="s">
        <v>201</v>
      </c>
      <c r="X133" s="25" t="s">
        <v>201</v>
      </c>
      <c r="Y133" s="25" t="s">
        <v>201</v>
      </c>
      <c r="Z133" s="25" t="s">
        <v>201</v>
      </c>
      <c r="AA133" s="25" t="s">
        <v>201</v>
      </c>
      <c r="AB133" s="30" t="s">
        <v>233</v>
      </c>
      <c r="AC133" s="34" t="s">
        <v>233</v>
      </c>
      <c r="AD133" s="34" t="s">
        <v>233</v>
      </c>
      <c r="AE133" s="34" t="s">
        <v>233</v>
      </c>
      <c r="AF133" s="38" t="s">
        <v>57</v>
      </c>
      <c r="AG133" s="38" t="s">
        <v>57</v>
      </c>
      <c r="AH133" s="71"/>
    </row>
    <row r="134" spans="1:34" ht="15" customHeight="1" x14ac:dyDescent="0.2">
      <c r="A134" s="70">
        <v>133</v>
      </c>
      <c r="B134" s="14">
        <v>61</v>
      </c>
      <c r="C134" s="14">
        <v>1877</v>
      </c>
      <c r="D134" s="78" t="str">
        <f t="shared" si="10"/>
        <v>http://www.streetmap.co.uk/map?X=323021&amp;Y=633264&amp;SV=323021,633264&amp;A=Y&amp;Z=115</v>
      </c>
      <c r="E134" s="56" t="str">
        <f t="shared" si="8"/>
        <v>http://www.geograph.org.uk/gridref/NT2302133264</v>
      </c>
      <c r="F134" s="19" t="str">
        <f t="shared" si="9"/>
        <v>http://www.hill-bagging.co.uk/mountaindetails.php?qu=S&amp;rf=1877</v>
      </c>
      <c r="G134" s="8" t="s">
        <v>449</v>
      </c>
      <c r="H134" s="14" t="s">
        <v>371</v>
      </c>
      <c r="I134" s="14">
        <v>5</v>
      </c>
      <c r="J134" s="14">
        <v>5</v>
      </c>
      <c r="K134" s="15" t="s">
        <v>4</v>
      </c>
      <c r="L134" s="10">
        <v>676</v>
      </c>
      <c r="M134" s="10">
        <v>2218</v>
      </c>
      <c r="N134" s="15" t="s">
        <v>192</v>
      </c>
      <c r="O134" s="9" t="s">
        <v>193</v>
      </c>
      <c r="P134" s="20" t="s">
        <v>58</v>
      </c>
      <c r="Q134" s="20" t="s">
        <v>736</v>
      </c>
      <c r="R134" s="20">
        <v>323021</v>
      </c>
      <c r="S134" s="20">
        <v>633264</v>
      </c>
      <c r="T134" s="25" t="s">
        <v>201</v>
      </c>
      <c r="U134" s="25" t="s">
        <v>201</v>
      </c>
      <c r="V134" s="25" t="s">
        <v>201</v>
      </c>
      <c r="W134" s="25" t="s">
        <v>201</v>
      </c>
      <c r="X134" s="25" t="s">
        <v>201</v>
      </c>
      <c r="Y134" s="25" t="s">
        <v>201</v>
      </c>
      <c r="Z134" s="25" t="s">
        <v>201</v>
      </c>
      <c r="AA134" s="25" t="s">
        <v>201</v>
      </c>
      <c r="AB134" s="33" t="s">
        <v>311</v>
      </c>
      <c r="AC134" s="34" t="s">
        <v>311</v>
      </c>
      <c r="AD134" s="34" t="s">
        <v>311</v>
      </c>
      <c r="AE134" s="34" t="s">
        <v>311</v>
      </c>
      <c r="AF134" s="38" t="s">
        <v>58</v>
      </c>
      <c r="AG134" s="38" t="s">
        <v>58</v>
      </c>
      <c r="AH134" s="71"/>
    </row>
    <row r="135" spans="1:34" ht="15" customHeight="1" x14ac:dyDescent="0.2">
      <c r="A135" s="70">
        <v>134</v>
      </c>
      <c r="B135" s="14">
        <v>30</v>
      </c>
      <c r="C135" s="14">
        <v>1878</v>
      </c>
      <c r="D135" s="78" t="str">
        <f t="shared" si="10"/>
        <v>http://www.streetmap.co.uk/map?X=306526&amp;Y=631481&amp;SV=306526,631481&amp;A=Y&amp;Z=115</v>
      </c>
      <c r="E135" s="56" t="str">
        <f t="shared" si="8"/>
        <v>http://www.geograph.org.uk/gridref/NT0652631481</v>
      </c>
      <c r="F135" s="19" t="str">
        <f t="shared" si="9"/>
        <v>http://www.hill-bagging.co.uk/mountaindetails.php?qu=S&amp;rf=1878</v>
      </c>
      <c r="G135" s="8" t="s">
        <v>509</v>
      </c>
      <c r="H135" s="14" t="s">
        <v>371</v>
      </c>
      <c r="I135" s="14">
        <v>4</v>
      </c>
      <c r="J135" s="14">
        <v>4</v>
      </c>
      <c r="K135" s="15" t="s">
        <v>4</v>
      </c>
      <c r="L135" s="10">
        <v>675</v>
      </c>
      <c r="M135" s="10">
        <v>2215</v>
      </c>
      <c r="N135" s="15" t="s">
        <v>114</v>
      </c>
      <c r="O135" s="9" t="s">
        <v>7</v>
      </c>
      <c r="P135" s="20" t="s">
        <v>59</v>
      </c>
      <c r="Q135" s="20" t="s">
        <v>737</v>
      </c>
      <c r="R135" s="20">
        <v>306526</v>
      </c>
      <c r="S135" s="20">
        <v>631481</v>
      </c>
      <c r="T135" s="22" t="s">
        <v>202</v>
      </c>
      <c r="U135" s="22" t="s">
        <v>202</v>
      </c>
      <c r="V135" s="22" t="s">
        <v>202</v>
      </c>
      <c r="W135" s="22" t="s">
        <v>202</v>
      </c>
      <c r="X135" s="22" t="s">
        <v>202</v>
      </c>
      <c r="Y135" s="22" t="s">
        <v>202</v>
      </c>
      <c r="Z135" s="22" t="s">
        <v>202</v>
      </c>
      <c r="AA135" s="22" t="s">
        <v>202</v>
      </c>
      <c r="AB135" s="35" t="s">
        <v>335</v>
      </c>
      <c r="AC135" s="31" t="s">
        <v>312</v>
      </c>
      <c r="AD135" s="31" t="s">
        <v>312</v>
      </c>
      <c r="AE135" s="31" t="s">
        <v>312</v>
      </c>
      <c r="AF135" s="37" t="s">
        <v>59</v>
      </c>
      <c r="AG135" s="37" t="s">
        <v>59</v>
      </c>
      <c r="AH135" s="71"/>
    </row>
    <row r="136" spans="1:34" ht="15" customHeight="1" x14ac:dyDescent="0.2">
      <c r="A136" s="70">
        <v>135</v>
      </c>
      <c r="B136" s="14">
        <v>58</v>
      </c>
      <c r="C136" s="14">
        <v>1879</v>
      </c>
      <c r="D136" s="78" t="str">
        <f t="shared" si="10"/>
        <v>http://www.streetmap.co.uk/map?X=322233&amp;Y=629021&amp;SV=322233,629021&amp;A=Y&amp;Z=115</v>
      </c>
      <c r="E136" s="56" t="str">
        <f t="shared" si="8"/>
        <v>http://www.geograph.org.uk/gridref/NT2223329021</v>
      </c>
      <c r="F136" s="19" t="str">
        <f t="shared" si="9"/>
        <v>http://www.hill-bagging.co.uk/mountaindetails.php?qu=S&amp;rf=1879</v>
      </c>
      <c r="G136" s="8" t="s">
        <v>510</v>
      </c>
      <c r="H136" s="14" t="s">
        <v>371</v>
      </c>
      <c r="I136" s="14">
        <v>5</v>
      </c>
      <c r="J136" s="14">
        <v>5</v>
      </c>
      <c r="K136" s="15" t="s">
        <v>4</v>
      </c>
      <c r="L136" s="10">
        <v>675</v>
      </c>
      <c r="M136" s="10">
        <v>2215</v>
      </c>
      <c r="N136" s="15" t="s">
        <v>192</v>
      </c>
      <c r="O136" s="9" t="s">
        <v>193</v>
      </c>
      <c r="P136" s="20" t="s">
        <v>60</v>
      </c>
      <c r="Q136" s="20" t="s">
        <v>738</v>
      </c>
      <c r="R136" s="20">
        <v>322233</v>
      </c>
      <c r="S136" s="20">
        <v>629021</v>
      </c>
      <c r="T136" s="22" t="s">
        <v>202</v>
      </c>
      <c r="U136" s="22" t="s">
        <v>202</v>
      </c>
      <c r="V136" s="22" t="s">
        <v>202</v>
      </c>
      <c r="W136" s="22" t="s">
        <v>202</v>
      </c>
      <c r="X136" s="22" t="s">
        <v>202</v>
      </c>
      <c r="Y136" s="22" t="s">
        <v>202</v>
      </c>
      <c r="Z136" s="22" t="s">
        <v>202</v>
      </c>
      <c r="AA136" s="22" t="s">
        <v>202</v>
      </c>
      <c r="AB136" s="40" t="s">
        <v>60</v>
      </c>
      <c r="AC136" s="37" t="s">
        <v>60</v>
      </c>
      <c r="AD136" s="37" t="s">
        <v>60</v>
      </c>
      <c r="AE136" s="37" t="s">
        <v>60</v>
      </c>
      <c r="AF136" s="37" t="s">
        <v>60</v>
      </c>
      <c r="AG136" s="37" t="s">
        <v>60</v>
      </c>
      <c r="AH136" s="71" t="s">
        <v>851</v>
      </c>
    </row>
    <row r="137" spans="1:34" ht="15" customHeight="1" x14ac:dyDescent="0.2">
      <c r="A137" s="70">
        <v>136</v>
      </c>
      <c r="B137" s="14">
        <v>92</v>
      </c>
      <c r="C137" s="14">
        <v>1880</v>
      </c>
      <c r="D137" s="78" t="str">
        <f t="shared" si="10"/>
        <v>http://www.streetmap.co.uk/map?X=316292&amp;Y=605233&amp;SV=316292,605233&amp;A=Y&amp;Z=115</v>
      </c>
      <c r="E137" s="56" t="str">
        <f t="shared" si="8"/>
        <v>http://www.geograph.org.uk/gridref/NT1629205233</v>
      </c>
      <c r="F137" s="19" t="str">
        <f t="shared" si="9"/>
        <v>http://www.hill-bagging.co.uk/mountaindetails.php?qu=S&amp;rf=1880</v>
      </c>
      <c r="G137" s="8" t="s">
        <v>511</v>
      </c>
      <c r="H137" s="14" t="s">
        <v>371</v>
      </c>
      <c r="I137" s="14">
        <v>7</v>
      </c>
      <c r="J137" s="14">
        <v>7</v>
      </c>
      <c r="K137" s="15" t="s">
        <v>4</v>
      </c>
      <c r="L137" s="10">
        <v>672</v>
      </c>
      <c r="M137" s="10">
        <v>2205</v>
      </c>
      <c r="N137" s="15" t="s">
        <v>10</v>
      </c>
      <c r="O137" s="9" t="s">
        <v>11</v>
      </c>
      <c r="P137" s="20" t="s">
        <v>512</v>
      </c>
      <c r="Q137" s="20" t="s">
        <v>739</v>
      </c>
      <c r="R137" s="20">
        <v>316292</v>
      </c>
      <c r="S137" s="20">
        <v>605233</v>
      </c>
      <c r="T137" s="22" t="s">
        <v>202</v>
      </c>
      <c r="U137" s="22" t="s">
        <v>202</v>
      </c>
      <c r="V137" s="22" t="s">
        <v>202</v>
      </c>
      <c r="W137" s="22" t="s">
        <v>202</v>
      </c>
      <c r="X137" s="22" t="s">
        <v>202</v>
      </c>
      <c r="Y137" s="22" t="s">
        <v>202</v>
      </c>
      <c r="Z137" s="22" t="s">
        <v>202</v>
      </c>
      <c r="AA137" s="22" t="s">
        <v>202</v>
      </c>
      <c r="AB137" s="30" t="s">
        <v>229</v>
      </c>
      <c r="AC137" s="31" t="s">
        <v>229</v>
      </c>
      <c r="AD137" s="31" t="s">
        <v>229</v>
      </c>
      <c r="AE137" s="31" t="s">
        <v>229</v>
      </c>
      <c r="AF137" s="36" t="s">
        <v>576</v>
      </c>
      <c r="AG137" s="31" t="s">
        <v>576</v>
      </c>
      <c r="AH137" s="71" t="s">
        <v>850</v>
      </c>
    </row>
    <row r="138" spans="1:34" ht="15" customHeight="1" x14ac:dyDescent="0.2">
      <c r="A138" s="70">
        <v>137</v>
      </c>
      <c r="B138" s="14">
        <v>50</v>
      </c>
      <c r="C138" s="14">
        <v>1881</v>
      </c>
      <c r="D138" s="78" t="str">
        <f t="shared" si="10"/>
        <v>http://www.streetmap.co.uk/map?X=313071&amp;Y=622168&amp;SV=313071,622168&amp;A=Y&amp;Z=115</v>
      </c>
      <c r="E138" s="56" t="str">
        <f t="shared" si="8"/>
        <v>http://www.geograph.org.uk/gridref/NT1307122168</v>
      </c>
      <c r="F138" s="19" t="str">
        <f t="shared" si="9"/>
        <v>http://www.hill-bagging.co.uk/mountaindetails.php?qu=S&amp;rf=1881</v>
      </c>
      <c r="G138" s="8" t="s">
        <v>556</v>
      </c>
      <c r="H138" s="14"/>
      <c r="I138" s="14"/>
      <c r="J138" s="14">
        <v>13</v>
      </c>
      <c r="K138" s="15" t="s">
        <v>4</v>
      </c>
      <c r="L138" s="10">
        <v>669</v>
      </c>
      <c r="M138" s="10">
        <v>2195</v>
      </c>
      <c r="N138" s="15" t="s">
        <v>114</v>
      </c>
      <c r="O138" s="9" t="s">
        <v>5</v>
      </c>
      <c r="P138" s="20" t="s">
        <v>61</v>
      </c>
      <c r="Q138" s="20" t="s">
        <v>557</v>
      </c>
      <c r="R138" s="20">
        <v>313071</v>
      </c>
      <c r="S138" s="20">
        <v>622168</v>
      </c>
      <c r="T138" s="26"/>
      <c r="U138" s="26"/>
      <c r="V138" s="26"/>
      <c r="W138" s="23" t="s">
        <v>364</v>
      </c>
      <c r="X138" s="23" t="s">
        <v>364</v>
      </c>
      <c r="Y138" s="23" t="s">
        <v>364</v>
      </c>
      <c r="Z138" s="26"/>
      <c r="AA138" s="26"/>
      <c r="AB138" s="30"/>
      <c r="AC138" s="31" t="s">
        <v>313</v>
      </c>
      <c r="AD138" s="31" t="s">
        <v>313</v>
      </c>
      <c r="AE138" s="31" t="s">
        <v>313</v>
      </c>
      <c r="AF138" s="68"/>
      <c r="AG138" s="68"/>
      <c r="AH138" s="71"/>
    </row>
    <row r="139" spans="1:34" ht="15" customHeight="1" x14ac:dyDescent="0.2">
      <c r="A139" s="70">
        <v>138</v>
      </c>
      <c r="B139" s="14">
        <v>43</v>
      </c>
      <c r="C139" s="14">
        <v>1882</v>
      </c>
      <c r="D139" s="78" t="str">
        <f t="shared" si="10"/>
        <v>http://www.streetmap.co.uk/map?X=314924&amp;Y=631246&amp;SV=314924,631246&amp;A=Y&amp;Z=115</v>
      </c>
      <c r="E139" s="56" t="str">
        <f t="shared" si="8"/>
        <v>http://www.geograph.org.uk/gridref/NT1492431246</v>
      </c>
      <c r="F139" s="19" t="str">
        <f t="shared" si="9"/>
        <v>http://www.hill-bagging.co.uk/mountaindetails.php?qu=S&amp;rf=1882</v>
      </c>
      <c r="G139" s="8" t="s">
        <v>450</v>
      </c>
      <c r="H139" s="14" t="s">
        <v>371</v>
      </c>
      <c r="I139" s="14">
        <v>5</v>
      </c>
      <c r="J139" s="14">
        <v>5</v>
      </c>
      <c r="K139" s="15" t="s">
        <v>4</v>
      </c>
      <c r="L139" s="10">
        <v>668</v>
      </c>
      <c r="M139" s="10">
        <v>2192</v>
      </c>
      <c r="N139" s="15" t="s">
        <v>114</v>
      </c>
      <c r="O139" s="9" t="s">
        <v>7</v>
      </c>
      <c r="P139" s="20" t="s">
        <v>62</v>
      </c>
      <c r="Q139" s="20" t="s">
        <v>641</v>
      </c>
      <c r="R139" s="20">
        <v>314924</v>
      </c>
      <c r="S139" s="20">
        <v>631246</v>
      </c>
      <c r="T139" s="25" t="s">
        <v>201</v>
      </c>
      <c r="U139" s="25" t="s">
        <v>201</v>
      </c>
      <c r="V139" s="25" t="s">
        <v>201</v>
      </c>
      <c r="W139" s="25" t="s">
        <v>201</v>
      </c>
      <c r="X139" s="25" t="s">
        <v>201</v>
      </c>
      <c r="Y139" s="25" t="s">
        <v>201</v>
      </c>
      <c r="Z139" s="25" t="s">
        <v>201</v>
      </c>
      <c r="AA139" s="25" t="s">
        <v>201</v>
      </c>
      <c r="AB139" s="35" t="s">
        <v>354</v>
      </c>
      <c r="AC139" s="31" t="s">
        <v>354</v>
      </c>
      <c r="AD139" s="31" t="s">
        <v>354</v>
      </c>
      <c r="AE139" s="31" t="s">
        <v>354</v>
      </c>
      <c r="AF139" s="37" t="s">
        <v>62</v>
      </c>
      <c r="AG139" s="37" t="s">
        <v>62</v>
      </c>
      <c r="AH139" s="71"/>
    </row>
    <row r="140" spans="1:34" ht="15" customHeight="1" x14ac:dyDescent="0.2">
      <c r="A140" s="70">
        <v>139</v>
      </c>
      <c r="B140" s="14">
        <v>75</v>
      </c>
      <c r="C140" s="14">
        <v>1883</v>
      </c>
      <c r="D140" s="78" t="str">
        <f t="shared" si="10"/>
        <v>http://www.streetmap.co.uk/map?X=312445&amp;Y=615708&amp;SV=312445,615708&amp;A=Y&amp;Z=115</v>
      </c>
      <c r="E140" s="56" t="str">
        <f t="shared" si="8"/>
        <v>http://www.geograph.org.uk/gridref/NT1244515708</v>
      </c>
      <c r="F140" s="19" t="str">
        <f t="shared" si="9"/>
        <v>http://www.hill-bagging.co.uk/mountaindetails.php?qu=S&amp;rf=1883</v>
      </c>
      <c r="G140" s="8" t="s">
        <v>513</v>
      </c>
      <c r="H140" s="14" t="s">
        <v>371</v>
      </c>
      <c r="I140" s="14">
        <v>6</v>
      </c>
      <c r="J140" s="14">
        <v>6</v>
      </c>
      <c r="K140" s="15" t="s">
        <v>4</v>
      </c>
      <c r="L140" s="10">
        <v>667</v>
      </c>
      <c r="M140" s="10">
        <v>2188</v>
      </c>
      <c r="N140" s="15" t="s">
        <v>169</v>
      </c>
      <c r="O140" s="9" t="s">
        <v>11</v>
      </c>
      <c r="P140" s="20" t="s">
        <v>63</v>
      </c>
      <c r="Q140" s="20" t="s">
        <v>740</v>
      </c>
      <c r="R140" s="20">
        <v>312445</v>
      </c>
      <c r="S140" s="20">
        <v>615708</v>
      </c>
      <c r="T140" s="22" t="s">
        <v>202</v>
      </c>
      <c r="U140" s="22" t="s">
        <v>202</v>
      </c>
      <c r="V140" s="22" t="s">
        <v>202</v>
      </c>
      <c r="W140" s="22" t="s">
        <v>202</v>
      </c>
      <c r="X140" s="22" t="s">
        <v>202</v>
      </c>
      <c r="Y140" s="22" t="s">
        <v>202</v>
      </c>
      <c r="Z140" s="22" t="s">
        <v>202</v>
      </c>
      <c r="AA140" s="22" t="s">
        <v>202</v>
      </c>
      <c r="AB140" s="40" t="s">
        <v>63</v>
      </c>
      <c r="AC140" s="37" t="s">
        <v>63</v>
      </c>
      <c r="AD140" s="37" t="s">
        <v>63</v>
      </c>
      <c r="AE140" s="37" t="s">
        <v>63</v>
      </c>
      <c r="AF140" s="31" t="s">
        <v>355</v>
      </c>
      <c r="AG140" s="31" t="s">
        <v>355</v>
      </c>
      <c r="AH140" s="71"/>
    </row>
    <row r="141" spans="1:34" ht="15" customHeight="1" x14ac:dyDescent="0.2">
      <c r="A141" s="70">
        <v>140</v>
      </c>
      <c r="B141" s="14">
        <v>93</v>
      </c>
      <c r="C141" s="14">
        <v>1884</v>
      </c>
      <c r="D141" s="78" t="str">
        <f t="shared" si="10"/>
        <v>http://www.streetmap.co.uk/map?X=317897&amp;Y=606169&amp;SV=317897,606169&amp;A=Y&amp;Z=115</v>
      </c>
      <c r="E141" s="56" t="str">
        <f t="shared" si="8"/>
        <v>http://www.geograph.org.uk/gridref/NT1789706169</v>
      </c>
      <c r="F141" s="19" t="str">
        <f t="shared" si="9"/>
        <v>http://www.hill-bagging.co.uk/mountaindetails.php?qu=S&amp;rf=1884</v>
      </c>
      <c r="G141" s="8" t="s">
        <v>451</v>
      </c>
      <c r="H141" s="14" t="s">
        <v>371</v>
      </c>
      <c r="I141" s="14">
        <v>7</v>
      </c>
      <c r="J141" s="14">
        <v>7</v>
      </c>
      <c r="K141" s="15" t="s">
        <v>4</v>
      </c>
      <c r="L141" s="10">
        <v>665.2</v>
      </c>
      <c r="M141" s="10">
        <v>2182</v>
      </c>
      <c r="N141" s="15" t="s">
        <v>10</v>
      </c>
      <c r="O141" s="9" t="s">
        <v>11</v>
      </c>
      <c r="P141" s="20" t="s">
        <v>64</v>
      </c>
      <c r="Q141" s="20" t="s">
        <v>741</v>
      </c>
      <c r="R141" s="20">
        <v>317897</v>
      </c>
      <c r="S141" s="20">
        <v>606169</v>
      </c>
      <c r="T141" s="25" t="s">
        <v>201</v>
      </c>
      <c r="U141" s="25" t="s">
        <v>201</v>
      </c>
      <c r="V141" s="25" t="s">
        <v>201</v>
      </c>
      <c r="W141" s="25" t="s">
        <v>201</v>
      </c>
      <c r="X141" s="25" t="s">
        <v>201</v>
      </c>
      <c r="Y141" s="25" t="s">
        <v>201</v>
      </c>
      <c r="Z141" s="25" t="s">
        <v>201</v>
      </c>
      <c r="AA141" s="25" t="s">
        <v>201</v>
      </c>
      <c r="AB141" s="63" t="s">
        <v>64</v>
      </c>
      <c r="AC141" s="31" t="s">
        <v>230</v>
      </c>
      <c r="AD141" s="31" t="s">
        <v>230</v>
      </c>
      <c r="AE141" s="31" t="s">
        <v>230</v>
      </c>
      <c r="AF141" s="37" t="s">
        <v>64</v>
      </c>
      <c r="AG141" s="37" t="s">
        <v>64</v>
      </c>
      <c r="AH141" s="71"/>
    </row>
    <row r="142" spans="1:34" ht="15" customHeight="1" x14ac:dyDescent="0.2">
      <c r="A142" s="70">
        <v>141</v>
      </c>
      <c r="B142" s="14">
        <v>100</v>
      </c>
      <c r="C142" s="14">
        <v>1885</v>
      </c>
      <c r="D142" s="78" t="str">
        <f t="shared" si="10"/>
        <v>http://www.streetmap.co.uk/map?X=316993&amp;Y=610409&amp;SV=316993,610409&amp;A=Y&amp;Z=115</v>
      </c>
      <c r="E142" s="56" t="str">
        <f t="shared" si="8"/>
        <v>http://www.geograph.org.uk/gridref/NT1699310409</v>
      </c>
      <c r="F142" s="19" t="str">
        <f t="shared" si="9"/>
        <v>http://www.hill-bagging.co.uk/mountaindetails.php?qu=S&amp;rf=1885</v>
      </c>
      <c r="G142" s="8" t="s">
        <v>452</v>
      </c>
      <c r="H142" s="14" t="s">
        <v>371</v>
      </c>
      <c r="I142" s="14">
        <v>7</v>
      </c>
      <c r="J142" s="14">
        <v>7</v>
      </c>
      <c r="K142" s="15" t="s">
        <v>4</v>
      </c>
      <c r="L142" s="10">
        <v>664.2</v>
      </c>
      <c r="M142" s="10">
        <v>2179</v>
      </c>
      <c r="N142" s="15" t="s">
        <v>10</v>
      </c>
      <c r="O142" s="9" t="s">
        <v>11</v>
      </c>
      <c r="P142" s="20" t="s">
        <v>65</v>
      </c>
      <c r="Q142" s="20" t="s">
        <v>453</v>
      </c>
      <c r="R142" s="20">
        <v>316993</v>
      </c>
      <c r="S142" s="20">
        <v>610409</v>
      </c>
      <c r="T142" s="25" t="s">
        <v>201</v>
      </c>
      <c r="U142" s="25" t="s">
        <v>201</v>
      </c>
      <c r="V142" s="25" t="s">
        <v>201</v>
      </c>
      <c r="W142" s="25" t="s">
        <v>201</v>
      </c>
      <c r="X142" s="25" t="s">
        <v>201</v>
      </c>
      <c r="Y142" s="25" t="s">
        <v>201</v>
      </c>
      <c r="Z142" s="25" t="s">
        <v>201</v>
      </c>
      <c r="AA142" s="25" t="s">
        <v>201</v>
      </c>
      <c r="AB142" s="62" t="s">
        <v>314</v>
      </c>
      <c r="AC142" s="31" t="s">
        <v>314</v>
      </c>
      <c r="AD142" s="31" t="s">
        <v>314</v>
      </c>
      <c r="AE142" s="31" t="s">
        <v>314</v>
      </c>
      <c r="AF142" s="37" t="s">
        <v>65</v>
      </c>
      <c r="AG142" s="37" t="s">
        <v>65</v>
      </c>
      <c r="AH142" s="71" t="s">
        <v>820</v>
      </c>
    </row>
    <row r="143" spans="1:34" ht="15" customHeight="1" x14ac:dyDescent="0.2">
      <c r="A143" s="70">
        <v>142</v>
      </c>
      <c r="B143" s="14">
        <v>51</v>
      </c>
      <c r="C143" s="14">
        <v>1886</v>
      </c>
      <c r="D143" s="78" t="str">
        <f t="shared" si="10"/>
        <v>http://www.streetmap.co.uk/map?X=316705&amp;Y=622588&amp;SV=316705,622588&amp;A=Y&amp;Z=115</v>
      </c>
      <c r="E143" s="56" t="str">
        <f t="shared" si="8"/>
        <v>http://www.geograph.org.uk/gridref/NT1670522588</v>
      </c>
      <c r="F143" s="19" t="str">
        <f t="shared" si="9"/>
        <v>http://www.hill-bagging.co.uk/mountaindetails.php?qu=S&amp;rf=1886</v>
      </c>
      <c r="G143" s="8" t="s">
        <v>558</v>
      </c>
      <c r="H143" s="14"/>
      <c r="I143" s="14"/>
      <c r="J143" s="14">
        <v>13</v>
      </c>
      <c r="K143" s="15" t="s">
        <v>4</v>
      </c>
      <c r="L143" s="10">
        <v>662</v>
      </c>
      <c r="M143" s="10">
        <v>2172</v>
      </c>
      <c r="N143" s="15" t="s">
        <v>114</v>
      </c>
      <c r="O143" s="9" t="s">
        <v>5</v>
      </c>
      <c r="P143" s="20" t="s">
        <v>559</v>
      </c>
      <c r="Q143" s="20" t="s">
        <v>560</v>
      </c>
      <c r="R143" s="20">
        <v>316705</v>
      </c>
      <c r="S143" s="20">
        <v>622588</v>
      </c>
      <c r="T143" s="26"/>
      <c r="U143" s="26"/>
      <c r="V143" s="26"/>
      <c r="W143" s="23" t="s">
        <v>364</v>
      </c>
      <c r="X143" s="23" t="s">
        <v>364</v>
      </c>
      <c r="Y143" s="23" t="s">
        <v>364</v>
      </c>
      <c r="Z143" s="26"/>
      <c r="AA143" s="26"/>
      <c r="AB143" s="62"/>
      <c r="AC143" s="31" t="s">
        <v>559</v>
      </c>
      <c r="AD143" s="31" t="s">
        <v>559</v>
      </c>
      <c r="AE143" s="31" t="s">
        <v>559</v>
      </c>
      <c r="AF143" s="31"/>
      <c r="AG143" s="31"/>
      <c r="AH143" s="71"/>
    </row>
    <row r="144" spans="1:34" ht="15" customHeight="1" x14ac:dyDescent="0.2">
      <c r="A144" s="70">
        <v>143</v>
      </c>
      <c r="B144" s="14">
        <v>62</v>
      </c>
      <c r="C144" s="14">
        <v>1887</v>
      </c>
      <c r="D144" s="78" t="str">
        <f t="shared" si="10"/>
        <v>http://www.streetmap.co.uk/map?X=327469&amp;Y=633167&amp;SV=327469,633167&amp;A=Y&amp;Z=115</v>
      </c>
      <c r="E144" s="56" t="str">
        <f t="shared" si="8"/>
        <v>http://www.geograph.org.uk/gridref/NT2746933167</v>
      </c>
      <c r="F144" s="19" t="str">
        <f t="shared" si="9"/>
        <v>http://www.hill-bagging.co.uk/mountaindetails.php?qu=S&amp;rf=1887</v>
      </c>
      <c r="G144" s="8" t="s">
        <v>454</v>
      </c>
      <c r="H144" s="14" t="s">
        <v>371</v>
      </c>
      <c r="I144" s="14">
        <v>5</v>
      </c>
      <c r="J144" s="14">
        <v>5</v>
      </c>
      <c r="K144" s="15" t="s">
        <v>4</v>
      </c>
      <c r="L144" s="10">
        <v>661</v>
      </c>
      <c r="M144" s="10">
        <v>2169</v>
      </c>
      <c r="N144" s="15" t="s">
        <v>192</v>
      </c>
      <c r="O144" s="9" t="s">
        <v>193</v>
      </c>
      <c r="P144" s="20" t="s">
        <v>66</v>
      </c>
      <c r="Q144" s="20" t="s">
        <v>742</v>
      </c>
      <c r="R144" s="20">
        <v>327469</v>
      </c>
      <c r="S144" s="20">
        <v>633167</v>
      </c>
      <c r="T144" s="25" t="s">
        <v>201</v>
      </c>
      <c r="U144" s="25" t="s">
        <v>201</v>
      </c>
      <c r="V144" s="25" t="s">
        <v>201</v>
      </c>
      <c r="W144" s="25" t="s">
        <v>201</v>
      </c>
      <c r="X144" s="25" t="s">
        <v>201</v>
      </c>
      <c r="Y144" s="25" t="s">
        <v>201</v>
      </c>
      <c r="Z144" s="25" t="s">
        <v>201</v>
      </c>
      <c r="AA144" s="25" t="s">
        <v>201</v>
      </c>
      <c r="AB144" s="30" t="s">
        <v>223</v>
      </c>
      <c r="AC144" s="31" t="s">
        <v>223</v>
      </c>
      <c r="AD144" s="31" t="s">
        <v>223</v>
      </c>
      <c r="AE144" s="31" t="s">
        <v>223</v>
      </c>
      <c r="AF144" s="37" t="s">
        <v>66</v>
      </c>
      <c r="AG144" s="37" t="s">
        <v>66</v>
      </c>
      <c r="AH144" s="71"/>
    </row>
    <row r="145" spans="1:34" ht="15" customHeight="1" x14ac:dyDescent="0.2">
      <c r="A145" s="70">
        <v>144</v>
      </c>
      <c r="B145" s="14">
        <v>24</v>
      </c>
      <c r="C145" s="14">
        <v>1888</v>
      </c>
      <c r="D145" s="78" t="str">
        <f t="shared" si="10"/>
        <v>http://www.streetmap.co.uk/map?X=304837&amp;Y=624599&amp;SV=304837,624599&amp;A=Y&amp;Z=115</v>
      </c>
      <c r="E145" s="56" t="str">
        <f t="shared" si="8"/>
        <v>http://www.geograph.org.uk/gridref/NT0483724599</v>
      </c>
      <c r="F145" s="19" t="str">
        <f t="shared" si="9"/>
        <v>http://www.hill-bagging.co.uk/mountaindetails.php?qu=S&amp;rf=1888</v>
      </c>
      <c r="G145" s="8" t="s">
        <v>455</v>
      </c>
      <c r="H145" s="14" t="s">
        <v>371</v>
      </c>
      <c r="I145" s="14">
        <v>4</v>
      </c>
      <c r="J145" s="14">
        <v>4</v>
      </c>
      <c r="K145" s="15" t="s">
        <v>4</v>
      </c>
      <c r="L145" s="10">
        <v>652</v>
      </c>
      <c r="M145" s="10">
        <v>2139</v>
      </c>
      <c r="N145" s="15" t="s">
        <v>114</v>
      </c>
      <c r="O145" s="9" t="s">
        <v>7</v>
      </c>
      <c r="P145" s="20" t="s">
        <v>657</v>
      </c>
      <c r="Q145" s="20" t="s">
        <v>743</v>
      </c>
      <c r="R145" s="20">
        <v>304837</v>
      </c>
      <c r="S145" s="20">
        <v>624599</v>
      </c>
      <c r="T145" s="25" t="s">
        <v>201</v>
      </c>
      <c r="U145" s="25" t="s">
        <v>201</v>
      </c>
      <c r="V145" s="25" t="s">
        <v>201</v>
      </c>
      <c r="W145" s="25" t="s">
        <v>201</v>
      </c>
      <c r="X145" s="25" t="s">
        <v>201</v>
      </c>
      <c r="Y145" s="25" t="s">
        <v>201</v>
      </c>
      <c r="Z145" s="25" t="s">
        <v>201</v>
      </c>
      <c r="AA145" s="25" t="s">
        <v>201</v>
      </c>
      <c r="AB145" s="40" t="s">
        <v>67</v>
      </c>
      <c r="AC145" s="38" t="s">
        <v>67</v>
      </c>
      <c r="AD145" s="38" t="s">
        <v>67</v>
      </c>
      <c r="AE145" s="38" t="s">
        <v>67</v>
      </c>
      <c r="AF145" s="38" t="s">
        <v>67</v>
      </c>
      <c r="AG145" s="38" t="s">
        <v>67</v>
      </c>
      <c r="AH145" s="71"/>
    </row>
    <row r="146" spans="1:34" ht="15" customHeight="1" x14ac:dyDescent="0.2">
      <c r="A146" s="70">
        <v>145</v>
      </c>
      <c r="B146" s="14">
        <v>98</v>
      </c>
      <c r="C146" s="14">
        <v>1889</v>
      </c>
      <c r="D146" s="78" t="str">
        <f t="shared" si="10"/>
        <v>http://www.streetmap.co.uk/map?X=316811&amp;Y=607674&amp;SV=316811,607674&amp;A=Y&amp;Z=115</v>
      </c>
      <c r="E146" s="56" t="str">
        <f t="shared" si="8"/>
        <v>http://www.geograph.org.uk/gridref/NT1681107674</v>
      </c>
      <c r="F146" s="19" t="str">
        <f t="shared" si="9"/>
        <v>http://www.hill-bagging.co.uk/mountaindetails.php?qu=S&amp;rf=1889</v>
      </c>
      <c r="G146" s="8" t="s">
        <v>514</v>
      </c>
      <c r="H146" s="14" t="s">
        <v>371</v>
      </c>
      <c r="I146" s="14">
        <v>7</v>
      </c>
      <c r="J146" s="14">
        <v>7</v>
      </c>
      <c r="K146" s="15" t="s">
        <v>4</v>
      </c>
      <c r="L146" s="10">
        <v>644</v>
      </c>
      <c r="M146" s="10">
        <v>2113</v>
      </c>
      <c r="N146" s="15" t="s">
        <v>10</v>
      </c>
      <c r="O146" s="9" t="s">
        <v>11</v>
      </c>
      <c r="P146" s="20" t="s">
        <v>68</v>
      </c>
      <c r="Q146" s="20" t="s">
        <v>515</v>
      </c>
      <c r="R146" s="20">
        <v>316811</v>
      </c>
      <c r="S146" s="20">
        <v>607674</v>
      </c>
      <c r="T146" s="22" t="s">
        <v>202</v>
      </c>
      <c r="U146" s="22" t="s">
        <v>202</v>
      </c>
      <c r="V146" s="22" t="s">
        <v>202</v>
      </c>
      <c r="W146" s="22" t="s">
        <v>202</v>
      </c>
      <c r="X146" s="22" t="s">
        <v>202</v>
      </c>
      <c r="Y146" s="22" t="s">
        <v>202</v>
      </c>
      <c r="Z146" s="22" t="s">
        <v>202</v>
      </c>
      <c r="AA146" s="22" t="s">
        <v>202</v>
      </c>
      <c r="AB146" s="62" t="s">
        <v>315</v>
      </c>
      <c r="AC146" s="31" t="s">
        <v>315</v>
      </c>
      <c r="AD146" s="31" t="s">
        <v>315</v>
      </c>
      <c r="AE146" s="31" t="s">
        <v>315</v>
      </c>
      <c r="AF146" s="67" t="s">
        <v>68</v>
      </c>
      <c r="AG146" s="67" t="s">
        <v>68</v>
      </c>
      <c r="AH146" s="71"/>
    </row>
    <row r="147" spans="1:34" ht="15" customHeight="1" x14ac:dyDescent="0.2">
      <c r="A147" s="70">
        <v>146</v>
      </c>
      <c r="B147" s="14">
        <v>36</v>
      </c>
      <c r="C147" s="14">
        <v>1890</v>
      </c>
      <c r="D147" s="78" t="str">
        <f t="shared" si="10"/>
        <v>http://www.streetmap.co.uk/map?X=319790&amp;Y=625625&amp;SV=319790,625625&amp;A=Y&amp;Z=115</v>
      </c>
      <c r="E147" s="56" t="str">
        <f t="shared" si="8"/>
        <v>http://www.geograph.org.uk/gridref/NT1979025625</v>
      </c>
      <c r="F147" s="19" t="str">
        <f t="shared" si="9"/>
        <v>http://www.hill-bagging.co.uk/mountaindetails.php?qu=S&amp;rf=1890</v>
      </c>
      <c r="G147" s="8" t="s">
        <v>456</v>
      </c>
      <c r="H147" s="14" t="s">
        <v>371</v>
      </c>
      <c r="I147" s="14">
        <v>5</v>
      </c>
      <c r="J147" s="14">
        <v>5</v>
      </c>
      <c r="K147" s="15" t="s">
        <v>4</v>
      </c>
      <c r="L147" s="10">
        <v>643</v>
      </c>
      <c r="M147" s="10">
        <v>2110</v>
      </c>
      <c r="N147" s="15" t="s">
        <v>114</v>
      </c>
      <c r="O147" s="9" t="s">
        <v>7</v>
      </c>
      <c r="P147" s="20" t="s">
        <v>69</v>
      </c>
      <c r="Q147" s="20" t="s">
        <v>457</v>
      </c>
      <c r="R147" s="20">
        <v>319790</v>
      </c>
      <c r="S147" s="20">
        <v>625625</v>
      </c>
      <c r="T147" s="25" t="s">
        <v>201</v>
      </c>
      <c r="U147" s="25" t="s">
        <v>201</v>
      </c>
      <c r="V147" s="25" t="s">
        <v>201</v>
      </c>
      <c r="W147" s="25" t="s">
        <v>201</v>
      </c>
      <c r="X147" s="25" t="s">
        <v>201</v>
      </c>
      <c r="Y147" s="25" t="s">
        <v>201</v>
      </c>
      <c r="Z147" s="25" t="s">
        <v>201</v>
      </c>
      <c r="AA147" s="25" t="s">
        <v>201</v>
      </c>
      <c r="AB147" s="30" t="s">
        <v>316</v>
      </c>
      <c r="AC147" s="31" t="s">
        <v>316</v>
      </c>
      <c r="AD147" s="31" t="s">
        <v>316</v>
      </c>
      <c r="AE147" s="36" t="s">
        <v>316</v>
      </c>
      <c r="AF147" s="34" t="s">
        <v>316</v>
      </c>
      <c r="AG147" s="38" t="s">
        <v>69</v>
      </c>
      <c r="AH147" s="71"/>
    </row>
    <row r="148" spans="1:34" ht="15" customHeight="1" x14ac:dyDescent="0.2">
      <c r="A148" s="70">
        <v>147</v>
      </c>
      <c r="B148" s="14">
        <v>33</v>
      </c>
      <c r="C148" s="14">
        <v>1891</v>
      </c>
      <c r="D148" s="78" t="str">
        <f t="shared" si="10"/>
        <v>http://www.streetmap.co.uk/map?X=318300&amp;Y=622880&amp;SV=318300,622880&amp;A=Y&amp;Z=115</v>
      </c>
      <c r="E148" s="56" t="str">
        <f t="shared" si="8"/>
        <v>http://www.geograph.org.uk/gridref/NT1830022880</v>
      </c>
      <c r="F148" s="19" t="str">
        <f t="shared" si="9"/>
        <v>http://www.hill-bagging.co.uk/mountaindetails.php?qu=S&amp;rf=1891</v>
      </c>
      <c r="G148" s="8" t="s">
        <v>516</v>
      </c>
      <c r="H148" s="14" t="s">
        <v>371</v>
      </c>
      <c r="I148" s="14">
        <v>5</v>
      </c>
      <c r="J148" s="14">
        <v>5</v>
      </c>
      <c r="K148" s="15" t="s">
        <v>4</v>
      </c>
      <c r="L148" s="10">
        <v>641</v>
      </c>
      <c r="M148" s="10">
        <v>2103</v>
      </c>
      <c r="N148" s="15" t="s">
        <v>114</v>
      </c>
      <c r="O148" s="9" t="s">
        <v>5</v>
      </c>
      <c r="P148" s="20" t="s">
        <v>658</v>
      </c>
      <c r="Q148" s="20" t="s">
        <v>744</v>
      </c>
      <c r="R148" s="20">
        <v>318300</v>
      </c>
      <c r="S148" s="20">
        <v>622880</v>
      </c>
      <c r="T148" s="22" t="s">
        <v>202</v>
      </c>
      <c r="U148" s="22" t="s">
        <v>202</v>
      </c>
      <c r="V148" s="22" t="s">
        <v>202</v>
      </c>
      <c r="W148" s="22" t="s">
        <v>202</v>
      </c>
      <c r="X148" s="22" t="s">
        <v>202</v>
      </c>
      <c r="Y148" s="22" t="s">
        <v>202</v>
      </c>
      <c r="Z148" s="22" t="s">
        <v>202</v>
      </c>
      <c r="AA148" s="22" t="s">
        <v>202</v>
      </c>
      <c r="AB148" s="35" t="s">
        <v>582</v>
      </c>
      <c r="AC148" s="31" t="s">
        <v>582</v>
      </c>
      <c r="AD148" s="31" t="s">
        <v>582</v>
      </c>
      <c r="AE148" s="31" t="s">
        <v>582</v>
      </c>
      <c r="AF148" s="31" t="s">
        <v>571</v>
      </c>
      <c r="AG148" s="31" t="s">
        <v>571</v>
      </c>
      <c r="AH148" s="71"/>
    </row>
    <row r="149" spans="1:34" ht="15" customHeight="1" x14ac:dyDescent="0.2">
      <c r="A149" s="70">
        <v>148</v>
      </c>
      <c r="B149" s="14">
        <v>26</v>
      </c>
      <c r="C149" s="14">
        <v>1892</v>
      </c>
      <c r="D149" s="78" t="str">
        <f t="shared" si="10"/>
        <v>http://www.streetmap.co.uk/map?X=306952&amp;Y=626373&amp;SV=306952,626373&amp;A=Y&amp;Z=115</v>
      </c>
      <c r="E149" s="56" t="str">
        <f t="shared" si="8"/>
        <v>http://www.geograph.org.uk/gridref/NT0695226373</v>
      </c>
      <c r="F149" s="19" t="str">
        <f t="shared" si="9"/>
        <v>http://www.hill-bagging.co.uk/mountaindetails.php?qu=S&amp;rf=1892</v>
      </c>
      <c r="G149" s="8" t="s">
        <v>517</v>
      </c>
      <c r="H149" s="14" t="s">
        <v>371</v>
      </c>
      <c r="I149" s="14">
        <v>4</v>
      </c>
      <c r="J149" s="14">
        <v>4</v>
      </c>
      <c r="K149" s="15" t="s">
        <v>4</v>
      </c>
      <c r="L149" s="10">
        <v>640</v>
      </c>
      <c r="M149" s="10">
        <v>2100</v>
      </c>
      <c r="N149" s="15" t="s">
        <v>114</v>
      </c>
      <c r="O149" s="9" t="s">
        <v>7</v>
      </c>
      <c r="P149" s="20" t="s">
        <v>70</v>
      </c>
      <c r="Q149" s="20" t="s">
        <v>745</v>
      </c>
      <c r="R149" s="20">
        <v>306952</v>
      </c>
      <c r="S149" s="20">
        <v>626373</v>
      </c>
      <c r="T149" s="22" t="s">
        <v>202</v>
      </c>
      <c r="U149" s="22" t="s">
        <v>202</v>
      </c>
      <c r="V149" s="22" t="s">
        <v>202</v>
      </c>
      <c r="W149" s="22" t="s">
        <v>202</v>
      </c>
      <c r="X149" s="22" t="s">
        <v>202</v>
      </c>
      <c r="Y149" s="22" t="s">
        <v>202</v>
      </c>
      <c r="Z149" s="22" t="s">
        <v>202</v>
      </c>
      <c r="AA149" s="22" t="s">
        <v>202</v>
      </c>
      <c r="AB149" s="30" t="s">
        <v>317</v>
      </c>
      <c r="AC149" s="31" t="s">
        <v>317</v>
      </c>
      <c r="AD149" s="31" t="s">
        <v>317</v>
      </c>
      <c r="AE149" s="31" t="s">
        <v>317</v>
      </c>
      <c r="AF149" s="37" t="s">
        <v>70</v>
      </c>
      <c r="AG149" s="37" t="s">
        <v>70</v>
      </c>
      <c r="AH149" s="71"/>
    </row>
    <row r="150" spans="1:34" ht="15" customHeight="1" x14ac:dyDescent="0.2">
      <c r="A150" s="70">
        <v>149</v>
      </c>
      <c r="B150" s="14">
        <v>37</v>
      </c>
      <c r="C150" s="14">
        <v>1893</v>
      </c>
      <c r="D150" s="78" t="str">
        <f t="shared" si="10"/>
        <v>http://www.streetmap.co.uk/map?X=314992&amp;Y=626451&amp;SV=314992,626451&amp;A=Y&amp;Z=115</v>
      </c>
      <c r="E150" s="56" t="str">
        <f t="shared" si="8"/>
        <v>http://www.geograph.org.uk/gridref/NT1499226451</v>
      </c>
      <c r="F150" s="19" t="str">
        <f t="shared" si="9"/>
        <v>http://www.hill-bagging.co.uk/mountaindetails.php?qu=S&amp;rf=1893</v>
      </c>
      <c r="G150" s="8" t="s">
        <v>518</v>
      </c>
      <c r="H150" s="14" t="s">
        <v>371</v>
      </c>
      <c r="I150" s="14">
        <v>5</v>
      </c>
      <c r="J150" s="14">
        <v>5</v>
      </c>
      <c r="K150" s="15" t="s">
        <v>4</v>
      </c>
      <c r="L150" s="10">
        <v>639</v>
      </c>
      <c r="M150" s="10">
        <v>2096</v>
      </c>
      <c r="N150" s="15" t="s">
        <v>114</v>
      </c>
      <c r="O150" s="9" t="s">
        <v>7</v>
      </c>
      <c r="P150" s="20" t="s">
        <v>519</v>
      </c>
      <c r="Q150" s="20" t="s">
        <v>746</v>
      </c>
      <c r="R150" s="20">
        <v>314992</v>
      </c>
      <c r="S150" s="20">
        <v>626451</v>
      </c>
      <c r="T150" s="22" t="s">
        <v>202</v>
      </c>
      <c r="U150" s="22" t="s">
        <v>202</v>
      </c>
      <c r="V150" s="22" t="s">
        <v>202</v>
      </c>
      <c r="W150" s="22" t="s">
        <v>202</v>
      </c>
      <c r="X150" s="22" t="s">
        <v>202</v>
      </c>
      <c r="Y150" s="22" t="s">
        <v>202</v>
      </c>
      <c r="Z150" s="22" t="s">
        <v>202</v>
      </c>
      <c r="AA150" s="22" t="s">
        <v>202</v>
      </c>
      <c r="AB150" s="35" t="s">
        <v>583</v>
      </c>
      <c r="AC150" s="31" t="s">
        <v>583</v>
      </c>
      <c r="AD150" s="31" t="s">
        <v>583</v>
      </c>
      <c r="AE150" s="31" t="s">
        <v>583</v>
      </c>
      <c r="AF150" s="36" t="s">
        <v>572</v>
      </c>
      <c r="AG150" s="36" t="s">
        <v>572</v>
      </c>
      <c r="AH150" s="71"/>
    </row>
    <row r="151" spans="1:34" ht="15" customHeight="1" x14ac:dyDescent="0.2">
      <c r="A151" s="70">
        <v>150</v>
      </c>
      <c r="B151" s="14">
        <v>96</v>
      </c>
      <c r="C151" s="14">
        <v>1894</v>
      </c>
      <c r="D151" s="78" t="str">
        <f t="shared" si="10"/>
        <v>http://www.streetmap.co.uk/map?X=315308&amp;Y=605651&amp;SV=315308,605651&amp;A=Y&amp;Z=115</v>
      </c>
      <c r="E151" s="56" t="str">
        <f t="shared" si="8"/>
        <v>http://www.geograph.org.uk/gridref/NT1530805651</v>
      </c>
      <c r="F151" s="19" t="str">
        <f t="shared" si="9"/>
        <v>http://www.hill-bagging.co.uk/mountaindetails.php?qu=S&amp;rf=1894</v>
      </c>
      <c r="G151" s="8" t="s">
        <v>71</v>
      </c>
      <c r="H151" s="14" t="s">
        <v>371</v>
      </c>
      <c r="I151" s="14">
        <v>7</v>
      </c>
      <c r="J151" s="14">
        <v>7</v>
      </c>
      <c r="K151" s="15" t="s">
        <v>4</v>
      </c>
      <c r="L151" s="10">
        <v>637</v>
      </c>
      <c r="M151" s="10">
        <v>2090</v>
      </c>
      <c r="N151" s="15" t="s">
        <v>10</v>
      </c>
      <c r="O151" s="9" t="s">
        <v>11</v>
      </c>
      <c r="P151" s="20" t="s">
        <v>72</v>
      </c>
      <c r="Q151" s="20" t="s">
        <v>642</v>
      </c>
      <c r="R151" s="20">
        <v>315308</v>
      </c>
      <c r="S151" s="20">
        <v>605651</v>
      </c>
      <c r="T151" s="25" t="s">
        <v>201</v>
      </c>
      <c r="U151" s="25" t="s">
        <v>201</v>
      </c>
      <c r="V151" s="25" t="s">
        <v>201</v>
      </c>
      <c r="W151" s="25" t="s">
        <v>201</v>
      </c>
      <c r="X151" s="25" t="s">
        <v>201</v>
      </c>
      <c r="Y151" s="25" t="s">
        <v>201</v>
      </c>
      <c r="Z151" s="25" t="s">
        <v>201</v>
      </c>
      <c r="AA151" s="25" t="s">
        <v>201</v>
      </c>
      <c r="AB151" s="33" t="s">
        <v>318</v>
      </c>
      <c r="AC151" s="34" t="s">
        <v>318</v>
      </c>
      <c r="AD151" s="34" t="s">
        <v>318</v>
      </c>
      <c r="AE151" s="34" t="s">
        <v>318</v>
      </c>
      <c r="AF151" s="38" t="s">
        <v>72</v>
      </c>
      <c r="AG151" s="38" t="s">
        <v>72</v>
      </c>
      <c r="AH151" s="71"/>
    </row>
    <row r="152" spans="1:34" ht="15" customHeight="1" x14ac:dyDescent="0.2">
      <c r="A152" s="70">
        <v>151</v>
      </c>
      <c r="B152" s="14">
        <v>72</v>
      </c>
      <c r="C152" s="14">
        <v>1895</v>
      </c>
      <c r="D152" s="78" t="str">
        <f t="shared" si="10"/>
        <v>http://www.streetmap.co.uk/map?X=309573&amp;Y=613902&amp;SV=309573,613902&amp;A=Y&amp;Z=115</v>
      </c>
      <c r="E152" s="56" t="str">
        <f t="shared" si="8"/>
        <v>http://www.geograph.org.uk/gridref/NT0957313902</v>
      </c>
      <c r="F152" s="19" t="str">
        <f t="shared" si="9"/>
        <v>http://www.hill-bagging.co.uk/mountaindetails.php?qu=S&amp;rf=1895</v>
      </c>
      <c r="G152" s="8" t="s">
        <v>458</v>
      </c>
      <c r="H152" s="14" t="s">
        <v>371</v>
      </c>
      <c r="I152" s="14">
        <v>6</v>
      </c>
      <c r="J152" s="14">
        <v>6</v>
      </c>
      <c r="K152" s="15" t="s">
        <v>4</v>
      </c>
      <c r="L152" s="10">
        <v>637</v>
      </c>
      <c r="M152" s="10">
        <v>2090</v>
      </c>
      <c r="N152" s="15" t="s">
        <v>169</v>
      </c>
      <c r="O152" s="9" t="s">
        <v>11</v>
      </c>
      <c r="P152" s="20" t="s">
        <v>73</v>
      </c>
      <c r="Q152" s="20" t="s">
        <v>643</v>
      </c>
      <c r="R152" s="20">
        <v>309573</v>
      </c>
      <c r="S152" s="20">
        <v>613902</v>
      </c>
      <c r="T152" s="25" t="s">
        <v>201</v>
      </c>
      <c r="U152" s="25" t="s">
        <v>201</v>
      </c>
      <c r="V152" s="25" t="s">
        <v>201</v>
      </c>
      <c r="W152" s="25" t="s">
        <v>201</v>
      </c>
      <c r="X152" s="25" t="s">
        <v>201</v>
      </c>
      <c r="Y152" s="25" t="s">
        <v>201</v>
      </c>
      <c r="Z152" s="25" t="s">
        <v>201</v>
      </c>
      <c r="AA152" s="25" t="s">
        <v>201</v>
      </c>
      <c r="AB152" s="35" t="s">
        <v>340</v>
      </c>
      <c r="AC152" s="37" t="s">
        <v>73</v>
      </c>
      <c r="AD152" s="37" t="s">
        <v>73</v>
      </c>
      <c r="AE152" s="37" t="s">
        <v>73</v>
      </c>
      <c r="AF152" s="37" t="s">
        <v>73</v>
      </c>
      <c r="AG152" s="31" t="s">
        <v>375</v>
      </c>
      <c r="AH152" s="71"/>
    </row>
    <row r="153" spans="1:34" ht="15" customHeight="1" x14ac:dyDescent="0.2">
      <c r="A153" s="70">
        <v>152</v>
      </c>
      <c r="B153" s="14">
        <v>41</v>
      </c>
      <c r="C153" s="14">
        <v>1896</v>
      </c>
      <c r="D153" s="78" t="str">
        <f t="shared" si="10"/>
        <v>http://www.streetmap.co.uk/map?X=314647&amp;Y=628887&amp;SV=314647,628887&amp;A=Y&amp;Z=115</v>
      </c>
      <c r="E153" s="56" t="str">
        <f t="shared" si="8"/>
        <v>http://www.geograph.org.uk/gridref/NT1464728887</v>
      </c>
      <c r="F153" s="19" t="str">
        <f t="shared" si="9"/>
        <v>http://www.hill-bagging.co.uk/mountaindetails.php?qu=S&amp;rf=1896</v>
      </c>
      <c r="G153" s="8" t="s">
        <v>520</v>
      </c>
      <c r="H153" s="14" t="s">
        <v>371</v>
      </c>
      <c r="I153" s="14">
        <v>5</v>
      </c>
      <c r="J153" s="14">
        <v>5</v>
      </c>
      <c r="K153" s="15" t="s">
        <v>4</v>
      </c>
      <c r="L153" s="10">
        <v>636.70000000000005</v>
      </c>
      <c r="M153" s="10">
        <v>2089</v>
      </c>
      <c r="N153" s="15" t="s">
        <v>114</v>
      </c>
      <c r="O153" s="9" t="s">
        <v>7</v>
      </c>
      <c r="P153" s="20" t="s">
        <v>74</v>
      </c>
      <c r="Q153" s="20" t="s">
        <v>521</v>
      </c>
      <c r="R153" s="20">
        <v>314647</v>
      </c>
      <c r="S153" s="20">
        <v>628887</v>
      </c>
      <c r="T153" s="22" t="s">
        <v>202</v>
      </c>
      <c r="U153" s="22" t="s">
        <v>202</v>
      </c>
      <c r="V153" s="22" t="s">
        <v>202</v>
      </c>
      <c r="W153" s="22" t="s">
        <v>202</v>
      </c>
      <c r="X153" s="22" t="s">
        <v>202</v>
      </c>
      <c r="Y153" s="22" t="s">
        <v>202</v>
      </c>
      <c r="Z153" s="22" t="s">
        <v>202</v>
      </c>
      <c r="AA153" s="22" t="s">
        <v>202</v>
      </c>
      <c r="AB153" s="30" t="s">
        <v>319</v>
      </c>
      <c r="AC153" s="31" t="s">
        <v>319</v>
      </c>
      <c r="AD153" s="31" t="s">
        <v>319</v>
      </c>
      <c r="AE153" s="31" t="s">
        <v>319</v>
      </c>
      <c r="AF153" s="37" t="s">
        <v>74</v>
      </c>
      <c r="AG153" s="37" t="s">
        <v>74</v>
      </c>
    </row>
    <row r="154" spans="1:34" ht="15" customHeight="1" x14ac:dyDescent="0.2">
      <c r="A154" s="70">
        <v>153</v>
      </c>
      <c r="B154" s="14">
        <v>23</v>
      </c>
      <c r="C154" s="14">
        <v>1897</v>
      </c>
      <c r="D154" s="78" t="str">
        <f t="shared" si="10"/>
        <v>http://www.streetmap.co.uk/map?X=304616&amp;Y=623838&amp;SV=304616,623838&amp;A=Y&amp;Z=115</v>
      </c>
      <c r="E154" s="56" t="str">
        <f t="shared" si="8"/>
        <v>http://www.geograph.org.uk/gridref/NT0461623838</v>
      </c>
      <c r="F154" s="19" t="str">
        <f t="shared" si="9"/>
        <v>http://www.hill-bagging.co.uk/mountaindetails.php?qu=S&amp;rf=1897</v>
      </c>
      <c r="G154" s="8" t="s">
        <v>522</v>
      </c>
      <c r="H154" s="14" t="s">
        <v>371</v>
      </c>
      <c r="I154" s="14">
        <v>4</v>
      </c>
      <c r="J154" s="14">
        <v>4</v>
      </c>
      <c r="K154" s="15" t="s">
        <v>4</v>
      </c>
      <c r="L154" s="10">
        <v>635</v>
      </c>
      <c r="M154" s="10">
        <v>2083</v>
      </c>
      <c r="N154" s="15" t="s">
        <v>114</v>
      </c>
      <c r="O154" s="9" t="s">
        <v>5</v>
      </c>
      <c r="P154" s="20" t="s">
        <v>75</v>
      </c>
      <c r="Q154" s="20" t="s">
        <v>644</v>
      </c>
      <c r="R154" s="20">
        <v>304616</v>
      </c>
      <c r="S154" s="20">
        <v>623838</v>
      </c>
      <c r="T154" s="22" t="s">
        <v>202</v>
      </c>
      <c r="U154" s="22" t="s">
        <v>202</v>
      </c>
      <c r="V154" s="22" t="s">
        <v>202</v>
      </c>
      <c r="W154" s="22" t="s">
        <v>202</v>
      </c>
      <c r="X154" s="22" t="s">
        <v>202</v>
      </c>
      <c r="Y154" s="22" t="s">
        <v>202</v>
      </c>
      <c r="Z154" s="22" t="s">
        <v>202</v>
      </c>
      <c r="AA154" s="22" t="s">
        <v>202</v>
      </c>
      <c r="AB154" s="39" t="s">
        <v>75</v>
      </c>
      <c r="AC154" s="38" t="s">
        <v>75</v>
      </c>
      <c r="AD154" s="38" t="s">
        <v>75</v>
      </c>
      <c r="AE154" s="38" t="s">
        <v>75</v>
      </c>
      <c r="AF154" s="37" t="s">
        <v>75</v>
      </c>
      <c r="AG154" s="38" t="s">
        <v>75</v>
      </c>
    </row>
    <row r="155" spans="1:34" ht="15" customHeight="1" x14ac:dyDescent="0.2">
      <c r="A155" s="70">
        <v>154</v>
      </c>
      <c r="B155" s="14">
        <v>94</v>
      </c>
      <c r="C155" s="14">
        <v>1898</v>
      </c>
      <c r="D155" s="78" t="str">
        <f t="shared" si="10"/>
        <v>http://www.streetmap.co.uk/map?X=318770&amp;Y=606795&amp;SV=318770,606795&amp;A=Y&amp;Z=115</v>
      </c>
      <c r="E155" s="56" t="str">
        <f t="shared" si="8"/>
        <v>http://www.geograph.org.uk/gridref/NT1877006795</v>
      </c>
      <c r="F155" s="19" t="str">
        <f t="shared" si="9"/>
        <v>http://www.hill-bagging.co.uk/mountaindetails.php?qu=S&amp;rf=1898</v>
      </c>
      <c r="G155" s="8" t="s">
        <v>523</v>
      </c>
      <c r="H155" s="14" t="s">
        <v>371</v>
      </c>
      <c r="I155" s="14">
        <v>7</v>
      </c>
      <c r="J155" s="14">
        <v>7</v>
      </c>
      <c r="K155" s="15" t="s">
        <v>4</v>
      </c>
      <c r="L155" s="10">
        <v>633.1</v>
      </c>
      <c r="M155" s="10">
        <v>2077</v>
      </c>
      <c r="N155" s="15" t="s">
        <v>10</v>
      </c>
      <c r="O155" s="9" t="s">
        <v>11</v>
      </c>
      <c r="P155" s="20" t="s">
        <v>76</v>
      </c>
      <c r="Q155" s="20" t="s">
        <v>747</v>
      </c>
      <c r="R155" s="20">
        <v>318770</v>
      </c>
      <c r="S155" s="20">
        <v>606795</v>
      </c>
      <c r="T155" s="22" t="s">
        <v>202</v>
      </c>
      <c r="U155" s="22" t="s">
        <v>202</v>
      </c>
      <c r="V155" s="22" t="s">
        <v>202</v>
      </c>
      <c r="W155" s="22" t="s">
        <v>202</v>
      </c>
      <c r="X155" s="22" t="s">
        <v>202</v>
      </c>
      <c r="Y155" s="22" t="s">
        <v>202</v>
      </c>
      <c r="Z155" s="22" t="s">
        <v>202</v>
      </c>
      <c r="AA155" s="22" t="s">
        <v>202</v>
      </c>
      <c r="AB155" s="30" t="s">
        <v>231</v>
      </c>
      <c r="AC155" s="31" t="s">
        <v>231</v>
      </c>
      <c r="AD155" s="31" t="s">
        <v>231</v>
      </c>
      <c r="AE155" s="31" t="s">
        <v>231</v>
      </c>
      <c r="AF155" s="37" t="s">
        <v>76</v>
      </c>
      <c r="AG155" s="37" t="s">
        <v>76</v>
      </c>
    </row>
    <row r="156" spans="1:34" ht="15" customHeight="1" x14ac:dyDescent="0.2">
      <c r="A156" s="70">
        <v>155</v>
      </c>
      <c r="B156" s="14">
        <v>54</v>
      </c>
      <c r="C156" s="14">
        <v>1899</v>
      </c>
      <c r="D156" s="78" t="str">
        <f t="shared" si="10"/>
        <v>http://www.streetmap.co.uk/map?X=322288&amp;Y=625546&amp;SV=322288,625546&amp;A=Y&amp;Z=115</v>
      </c>
      <c r="E156" s="56" t="str">
        <f t="shared" si="8"/>
        <v>http://www.geograph.org.uk/gridref/NT2228825546</v>
      </c>
      <c r="F156" s="19" t="str">
        <f t="shared" si="9"/>
        <v>http://www.hill-bagging.co.uk/mountaindetails.php?qu=S&amp;rf=1899</v>
      </c>
      <c r="G156" s="8" t="s">
        <v>524</v>
      </c>
      <c r="H156" s="14" t="s">
        <v>371</v>
      </c>
      <c r="I156" s="14">
        <v>5</v>
      </c>
      <c r="J156" s="14">
        <v>5</v>
      </c>
      <c r="K156" s="15" t="s">
        <v>4</v>
      </c>
      <c r="L156" s="10">
        <v>629</v>
      </c>
      <c r="M156" s="10">
        <v>2064</v>
      </c>
      <c r="N156" s="15" t="s">
        <v>192</v>
      </c>
      <c r="O156" s="9" t="s">
        <v>193</v>
      </c>
      <c r="P156" s="20" t="s">
        <v>77</v>
      </c>
      <c r="Q156" s="20" t="s">
        <v>748</v>
      </c>
      <c r="R156" s="20">
        <v>322288</v>
      </c>
      <c r="S156" s="20">
        <v>625546</v>
      </c>
      <c r="T156" s="22" t="s">
        <v>202</v>
      </c>
      <c r="U156" s="22" t="s">
        <v>202</v>
      </c>
      <c r="V156" s="22" t="s">
        <v>202</v>
      </c>
      <c r="W156" s="22" t="s">
        <v>202</v>
      </c>
      <c r="X156" s="22" t="s">
        <v>202</v>
      </c>
      <c r="Y156" s="22" t="s">
        <v>202</v>
      </c>
      <c r="Z156" s="22" t="s">
        <v>202</v>
      </c>
      <c r="AA156" s="22" t="s">
        <v>202</v>
      </c>
      <c r="AB156" s="30" t="s">
        <v>220</v>
      </c>
      <c r="AC156" s="31" t="s">
        <v>220</v>
      </c>
      <c r="AD156" s="31" t="s">
        <v>220</v>
      </c>
      <c r="AE156" s="31" t="s">
        <v>220</v>
      </c>
      <c r="AF156" s="37" t="s">
        <v>77</v>
      </c>
      <c r="AG156" s="37" t="s">
        <v>77</v>
      </c>
    </row>
    <row r="157" spans="1:34" ht="15" customHeight="1" x14ac:dyDescent="0.2">
      <c r="A157" s="70">
        <v>156</v>
      </c>
      <c r="B157" s="14">
        <v>104</v>
      </c>
      <c r="C157" s="14">
        <v>1900</v>
      </c>
      <c r="D157" s="78" t="str">
        <f t="shared" si="10"/>
        <v>http://www.streetmap.co.uk/map?X=320679&amp;Y=615044&amp;SV=320679,615044&amp;A=Y&amp;Z=115</v>
      </c>
      <c r="E157" s="56" t="str">
        <f t="shared" si="8"/>
        <v>http://www.geograph.org.uk/gridref/NT2067915044</v>
      </c>
      <c r="F157" s="19" t="str">
        <f t="shared" si="9"/>
        <v>http://www.hill-bagging.co.uk/mountaindetails.php?qu=S&amp;rf=1900</v>
      </c>
      <c r="G157" s="8" t="s">
        <v>525</v>
      </c>
      <c r="H157" s="14" t="s">
        <v>371</v>
      </c>
      <c r="I157" s="14">
        <v>7</v>
      </c>
      <c r="J157" s="14">
        <v>7</v>
      </c>
      <c r="K157" s="15" t="s">
        <v>4</v>
      </c>
      <c r="L157" s="10">
        <v>628</v>
      </c>
      <c r="M157" s="10">
        <v>2060</v>
      </c>
      <c r="N157" s="15" t="s">
        <v>10</v>
      </c>
      <c r="O157" s="9" t="s">
        <v>11</v>
      </c>
      <c r="P157" s="20" t="s">
        <v>526</v>
      </c>
      <c r="Q157" s="20" t="s">
        <v>749</v>
      </c>
      <c r="R157" s="20">
        <v>320679</v>
      </c>
      <c r="S157" s="20">
        <v>615044</v>
      </c>
      <c r="T157" s="22" t="s">
        <v>202</v>
      </c>
      <c r="U157" s="22" t="s">
        <v>202</v>
      </c>
      <c r="V157" s="22" t="s">
        <v>202</v>
      </c>
      <c r="W157" s="22" t="s">
        <v>202</v>
      </c>
      <c r="X157" s="22" t="s">
        <v>202</v>
      </c>
      <c r="Y157" s="22" t="s">
        <v>202</v>
      </c>
      <c r="Z157" s="22" t="s">
        <v>202</v>
      </c>
      <c r="AA157" s="22" t="s">
        <v>202</v>
      </c>
      <c r="AB157" s="62" t="s">
        <v>320</v>
      </c>
      <c r="AC157" s="31" t="s">
        <v>320</v>
      </c>
      <c r="AD157" s="31" t="s">
        <v>320</v>
      </c>
      <c r="AE157" s="31" t="s">
        <v>320</v>
      </c>
      <c r="AF157" s="46" t="s">
        <v>526</v>
      </c>
      <c r="AG157" s="46" t="s">
        <v>526</v>
      </c>
      <c r="AH157" s="82" t="s">
        <v>835</v>
      </c>
    </row>
    <row r="158" spans="1:34" ht="15" customHeight="1" x14ac:dyDescent="0.2">
      <c r="A158" s="70">
        <v>157</v>
      </c>
      <c r="B158" s="14">
        <v>27</v>
      </c>
      <c r="C158" s="14">
        <v>1901</v>
      </c>
      <c r="D158" s="78" t="str">
        <f t="shared" si="10"/>
        <v>http://www.streetmap.co.uk/map?X=302210&amp;Y=627141&amp;SV=302210,627141&amp;A=Y&amp;Z=115</v>
      </c>
      <c r="E158" s="56" t="str">
        <f t="shared" si="8"/>
        <v>http://www.geograph.org.uk/gridref/NT0221027141</v>
      </c>
      <c r="F158" s="19" t="str">
        <f t="shared" si="9"/>
        <v>http://www.hill-bagging.co.uk/mountaindetails.php?qu=S&amp;rf=1901</v>
      </c>
      <c r="G158" s="8" t="s">
        <v>837</v>
      </c>
      <c r="H158" s="14" t="s">
        <v>371</v>
      </c>
      <c r="I158" s="14">
        <v>4</v>
      </c>
      <c r="J158" s="14">
        <v>4</v>
      </c>
      <c r="K158" s="15" t="s">
        <v>4</v>
      </c>
      <c r="L158" s="10">
        <v>626</v>
      </c>
      <c r="M158" s="10">
        <v>2054</v>
      </c>
      <c r="N158" s="15" t="s">
        <v>114</v>
      </c>
      <c r="O158" s="9" t="s">
        <v>7</v>
      </c>
      <c r="P158" s="20" t="s">
        <v>78</v>
      </c>
      <c r="Q158" s="20" t="s">
        <v>750</v>
      </c>
      <c r="R158" s="20">
        <v>302210</v>
      </c>
      <c r="S158" s="20">
        <v>627141</v>
      </c>
      <c r="T158" s="25" t="s">
        <v>201</v>
      </c>
      <c r="U158" s="25" t="s">
        <v>201</v>
      </c>
      <c r="V158" s="25" t="s">
        <v>201</v>
      </c>
      <c r="W158" s="25" t="s">
        <v>201</v>
      </c>
      <c r="X158" s="25" t="s">
        <v>201</v>
      </c>
      <c r="Y158" s="25" t="s">
        <v>201</v>
      </c>
      <c r="Z158" s="25" t="s">
        <v>201</v>
      </c>
      <c r="AA158" s="25" t="s">
        <v>201</v>
      </c>
      <c r="AB158" s="33" t="s">
        <v>321</v>
      </c>
      <c r="AC158" s="47" t="s">
        <v>321</v>
      </c>
      <c r="AD158" s="47" t="s">
        <v>321</v>
      </c>
      <c r="AE158" s="47" t="s">
        <v>321</v>
      </c>
      <c r="AF158" s="38" t="s">
        <v>78</v>
      </c>
      <c r="AG158" s="38" t="s">
        <v>78</v>
      </c>
      <c r="AH158" s="71" t="s">
        <v>839</v>
      </c>
    </row>
    <row r="159" spans="1:34" ht="15" customHeight="1" x14ac:dyDescent="0.2">
      <c r="A159" s="70">
        <v>158</v>
      </c>
      <c r="B159" s="14">
        <v>65</v>
      </c>
      <c r="C159" s="14">
        <v>1902</v>
      </c>
      <c r="D159" s="78" t="str">
        <f t="shared" si="10"/>
        <v>http://www.streetmap.co.uk/map?X=328127&amp;Y=633615&amp;SV=328127,633615&amp;A=Y&amp;Z=115</v>
      </c>
      <c r="E159" s="56" t="str">
        <f t="shared" si="8"/>
        <v>http://www.geograph.org.uk/gridref/NT2812733615</v>
      </c>
      <c r="F159" s="19" t="str">
        <f t="shared" si="9"/>
        <v>http://www.hill-bagging.co.uk/mountaindetails.php?qu=S&amp;rf=1902</v>
      </c>
      <c r="G159" s="8" t="s">
        <v>561</v>
      </c>
      <c r="H159" s="14"/>
      <c r="I159" s="14"/>
      <c r="J159" s="14">
        <v>13</v>
      </c>
      <c r="K159" s="15" t="s">
        <v>4</v>
      </c>
      <c r="L159" s="10">
        <v>624</v>
      </c>
      <c r="M159" s="10">
        <v>2047</v>
      </c>
      <c r="N159" s="15" t="s">
        <v>192</v>
      </c>
      <c r="O159" s="9" t="s">
        <v>193</v>
      </c>
      <c r="P159" s="20" t="s">
        <v>260</v>
      </c>
      <c r="Q159" s="20" t="s">
        <v>751</v>
      </c>
      <c r="R159" s="20">
        <v>328127</v>
      </c>
      <c r="S159" s="20">
        <v>633615</v>
      </c>
      <c r="T159" s="23" t="s">
        <v>364</v>
      </c>
      <c r="U159" s="23" t="s">
        <v>364</v>
      </c>
      <c r="V159" s="23" t="s">
        <v>364</v>
      </c>
      <c r="W159" s="23" t="s">
        <v>364</v>
      </c>
      <c r="X159" s="23" t="s">
        <v>364</v>
      </c>
      <c r="Y159" s="23" t="s">
        <v>364</v>
      </c>
      <c r="Z159" s="26"/>
      <c r="AA159" s="26"/>
      <c r="AB159" s="34" t="s">
        <v>260</v>
      </c>
      <c r="AC159" s="34" t="s">
        <v>322</v>
      </c>
      <c r="AD159" s="34" t="s">
        <v>322</v>
      </c>
      <c r="AE159" s="34" t="s">
        <v>322</v>
      </c>
      <c r="AF159" s="34"/>
      <c r="AG159" s="34"/>
      <c r="AH159" s="5"/>
    </row>
    <row r="160" spans="1:34" ht="15" customHeight="1" x14ac:dyDescent="0.2">
      <c r="A160" s="70">
        <v>159</v>
      </c>
      <c r="B160" s="14">
        <v>55</v>
      </c>
      <c r="C160" s="14">
        <v>1903</v>
      </c>
      <c r="D160" s="78" t="str">
        <f t="shared" si="10"/>
        <v>http://www.streetmap.co.uk/map?X=322046&amp;Y=626278&amp;SV=322046,626278&amp;A=Y&amp;Z=115</v>
      </c>
      <c r="E160" s="56" t="str">
        <f t="shared" si="8"/>
        <v>http://www.geograph.org.uk/gridref/NT2204626278</v>
      </c>
      <c r="F160" s="19" t="str">
        <f t="shared" si="9"/>
        <v>http://www.hill-bagging.co.uk/mountaindetails.php?qu=S&amp;rf=1903</v>
      </c>
      <c r="G160" s="8" t="s">
        <v>527</v>
      </c>
      <c r="H160" s="14" t="s">
        <v>371</v>
      </c>
      <c r="I160" s="14">
        <v>5</v>
      </c>
      <c r="J160" s="14">
        <v>5</v>
      </c>
      <c r="K160" s="15" t="s">
        <v>4</v>
      </c>
      <c r="L160" s="10">
        <v>624</v>
      </c>
      <c r="M160" s="10">
        <v>2047</v>
      </c>
      <c r="N160" s="15" t="s">
        <v>192</v>
      </c>
      <c r="O160" s="9" t="s">
        <v>193</v>
      </c>
      <c r="P160" s="20" t="s">
        <v>79</v>
      </c>
      <c r="Q160" s="20" t="s">
        <v>752</v>
      </c>
      <c r="R160" s="20">
        <v>322046</v>
      </c>
      <c r="S160" s="20">
        <v>626278</v>
      </c>
      <c r="T160" s="23" t="s">
        <v>364</v>
      </c>
      <c r="U160" s="23" t="s">
        <v>364</v>
      </c>
      <c r="V160" s="23" t="s">
        <v>364</v>
      </c>
      <c r="W160" s="23" t="s">
        <v>364</v>
      </c>
      <c r="X160" s="22" t="s">
        <v>202</v>
      </c>
      <c r="Y160" s="22" t="s">
        <v>202</v>
      </c>
      <c r="Z160" s="22" t="s">
        <v>202</v>
      </c>
      <c r="AA160" s="22" t="s">
        <v>202</v>
      </c>
      <c r="AB160" s="30" t="s">
        <v>221</v>
      </c>
      <c r="AC160" s="31" t="s">
        <v>221</v>
      </c>
      <c r="AD160" s="31" t="s">
        <v>221</v>
      </c>
      <c r="AE160" s="31" t="s">
        <v>221</v>
      </c>
      <c r="AF160" s="42" t="s">
        <v>79</v>
      </c>
      <c r="AG160" s="42" t="s">
        <v>79</v>
      </c>
    </row>
    <row r="161" spans="1:34" ht="15" customHeight="1" x14ac:dyDescent="0.2">
      <c r="A161" s="70">
        <v>160</v>
      </c>
      <c r="B161" s="14">
        <v>102</v>
      </c>
      <c r="C161" s="14">
        <v>1904</v>
      </c>
      <c r="D161" s="78" t="str">
        <f t="shared" si="10"/>
        <v>http://www.streetmap.co.uk/map?X=318654&amp;Y=612864&amp;SV=318654,612864&amp;A=Y&amp;Z=115</v>
      </c>
      <c r="E161" s="56" t="str">
        <f t="shared" si="8"/>
        <v>http://www.geograph.org.uk/gridref/NT1865412864</v>
      </c>
      <c r="F161" s="19" t="str">
        <f t="shared" si="9"/>
        <v>http://www.hill-bagging.co.uk/mountaindetails.php?qu=S&amp;rf=1904</v>
      </c>
      <c r="G161" s="8" t="s">
        <v>459</v>
      </c>
      <c r="H161" s="14" t="s">
        <v>371</v>
      </c>
      <c r="I161" s="14">
        <v>7</v>
      </c>
      <c r="J161" s="14">
        <v>7</v>
      </c>
      <c r="K161" s="15" t="s">
        <v>4</v>
      </c>
      <c r="L161" s="10">
        <v>623</v>
      </c>
      <c r="M161" s="10">
        <v>2044</v>
      </c>
      <c r="N161" s="15" t="s">
        <v>10</v>
      </c>
      <c r="O161" s="9" t="s">
        <v>11</v>
      </c>
      <c r="P161" s="20" t="s">
        <v>80</v>
      </c>
      <c r="Q161" s="20" t="s">
        <v>753</v>
      </c>
      <c r="R161" s="20">
        <v>318654</v>
      </c>
      <c r="S161" s="20">
        <v>612864</v>
      </c>
      <c r="T161" s="25" t="s">
        <v>201</v>
      </c>
      <c r="U161" s="25" t="s">
        <v>201</v>
      </c>
      <c r="V161" s="25" t="s">
        <v>201</v>
      </c>
      <c r="W161" s="25" t="s">
        <v>201</v>
      </c>
      <c r="X161" s="25" t="s">
        <v>201</v>
      </c>
      <c r="Y161" s="25" t="s">
        <v>201</v>
      </c>
      <c r="Z161" s="25" t="s">
        <v>201</v>
      </c>
      <c r="AA161" s="25" t="s">
        <v>201</v>
      </c>
      <c r="AB161" s="33" t="s">
        <v>232</v>
      </c>
      <c r="AC161" s="34" t="s">
        <v>232</v>
      </c>
      <c r="AD161" s="34" t="s">
        <v>232</v>
      </c>
      <c r="AE161" s="34" t="s">
        <v>232</v>
      </c>
      <c r="AF161" s="38" t="s">
        <v>80</v>
      </c>
      <c r="AG161" s="38" t="s">
        <v>80</v>
      </c>
    </row>
    <row r="162" spans="1:34" ht="15" customHeight="1" x14ac:dyDescent="0.2">
      <c r="A162" s="70">
        <v>161</v>
      </c>
      <c r="B162" s="14">
        <v>99</v>
      </c>
      <c r="C162" s="14">
        <v>1905</v>
      </c>
      <c r="D162" s="78" t="str">
        <f t="shared" si="10"/>
        <v>http://www.streetmap.co.uk/map?X=316900&amp;Y=608307&amp;SV=316900,608307&amp;A=Y&amp;Z=115</v>
      </c>
      <c r="E162" s="56" t="str">
        <f t="shared" si="8"/>
        <v>http://www.geograph.org.uk/gridref/NT1690008307</v>
      </c>
      <c r="F162" s="19" t="str">
        <f t="shared" ref="F162:F173" si="11">HYPERLINK("http://www.hill-bagging.co.uk/mountaindetails.php?qu=S&amp;rf="&amp;C162)</f>
        <v>http://www.hill-bagging.co.uk/mountaindetails.php?qu=S&amp;rf=1905</v>
      </c>
      <c r="G162" s="8" t="s">
        <v>528</v>
      </c>
      <c r="H162" s="14" t="s">
        <v>371</v>
      </c>
      <c r="I162" s="14">
        <v>7</v>
      </c>
      <c r="J162" s="14">
        <v>7</v>
      </c>
      <c r="K162" s="15" t="s">
        <v>4</v>
      </c>
      <c r="L162" s="10">
        <v>621.6</v>
      </c>
      <c r="M162" s="10">
        <v>2039</v>
      </c>
      <c r="N162" s="15" t="s">
        <v>10</v>
      </c>
      <c r="O162" s="9" t="s">
        <v>11</v>
      </c>
      <c r="P162" s="20" t="s">
        <v>81</v>
      </c>
      <c r="Q162" s="20" t="s">
        <v>529</v>
      </c>
      <c r="R162" s="20">
        <v>316900</v>
      </c>
      <c r="S162" s="20">
        <v>608307</v>
      </c>
      <c r="T162" s="22" t="s">
        <v>202</v>
      </c>
      <c r="U162" s="22" t="s">
        <v>202</v>
      </c>
      <c r="V162" s="22" t="s">
        <v>202</v>
      </c>
      <c r="W162" s="22" t="s">
        <v>202</v>
      </c>
      <c r="X162" s="22" t="s">
        <v>202</v>
      </c>
      <c r="Y162" s="22" t="s">
        <v>202</v>
      </c>
      <c r="Z162" s="22" t="s">
        <v>202</v>
      </c>
      <c r="AA162" s="22" t="s">
        <v>202</v>
      </c>
      <c r="AB162" s="30" t="s">
        <v>323</v>
      </c>
      <c r="AC162" s="31" t="s">
        <v>323</v>
      </c>
      <c r="AD162" s="31" t="s">
        <v>323</v>
      </c>
      <c r="AE162" s="31" t="s">
        <v>323</v>
      </c>
      <c r="AF162" s="68" t="s">
        <v>323</v>
      </c>
      <c r="AG162" s="69" t="s">
        <v>81</v>
      </c>
    </row>
    <row r="163" spans="1:34" ht="15" customHeight="1" x14ac:dyDescent="0.2">
      <c r="A163" s="70">
        <v>162</v>
      </c>
      <c r="B163" s="14">
        <v>169</v>
      </c>
      <c r="C163" s="14">
        <v>1906</v>
      </c>
      <c r="D163" s="78" t="str">
        <f t="shared" si="10"/>
        <v>http://www.streetmap.co.uk/map?X=345654&amp;Y=600682&amp;SV=345654,600682&amp;A=Y&amp;Z=115</v>
      </c>
      <c r="E163" s="56" t="str">
        <f t="shared" si="8"/>
        <v>http://www.geograph.org.uk/gridref/NT4565400682</v>
      </c>
      <c r="F163" s="19" t="str">
        <f t="shared" si="11"/>
        <v>http://www.hill-bagging.co.uk/mountaindetails.php?qu=S&amp;rf=1906</v>
      </c>
      <c r="G163" s="8" t="s">
        <v>82</v>
      </c>
      <c r="H163" s="14" t="s">
        <v>371</v>
      </c>
      <c r="I163" s="14">
        <v>11</v>
      </c>
      <c r="J163" s="14">
        <v>11</v>
      </c>
      <c r="K163" s="15" t="s">
        <v>4</v>
      </c>
      <c r="L163" s="10">
        <v>618.6</v>
      </c>
      <c r="M163" s="10">
        <v>2030</v>
      </c>
      <c r="N163" s="15" t="s">
        <v>10</v>
      </c>
      <c r="O163" s="9" t="s">
        <v>83</v>
      </c>
      <c r="P163" s="20" t="s">
        <v>84</v>
      </c>
      <c r="Q163" s="20" t="s">
        <v>754</v>
      </c>
      <c r="R163" s="20">
        <v>345654</v>
      </c>
      <c r="S163" s="20">
        <v>600682</v>
      </c>
      <c r="T163" s="25" t="s">
        <v>201</v>
      </c>
      <c r="U163" s="25" t="s">
        <v>201</v>
      </c>
      <c r="V163" s="25" t="s">
        <v>201</v>
      </c>
      <c r="W163" s="25" t="s">
        <v>201</v>
      </c>
      <c r="X163" s="25" t="s">
        <v>201</v>
      </c>
      <c r="Y163" s="25" t="s">
        <v>201</v>
      </c>
      <c r="Z163" s="25" t="s">
        <v>201</v>
      </c>
      <c r="AA163" s="25" t="s">
        <v>201</v>
      </c>
      <c r="AB163" s="62" t="s">
        <v>247</v>
      </c>
      <c r="AC163" s="31" t="s">
        <v>247</v>
      </c>
      <c r="AD163" s="31" t="s">
        <v>247</v>
      </c>
      <c r="AE163" s="31" t="s">
        <v>247</v>
      </c>
      <c r="AF163" s="37" t="s">
        <v>84</v>
      </c>
      <c r="AG163" s="37" t="s">
        <v>84</v>
      </c>
      <c r="AH163" s="71" t="s">
        <v>836</v>
      </c>
    </row>
    <row r="164" spans="1:34" ht="15" customHeight="1" x14ac:dyDescent="0.2">
      <c r="A164" s="70">
        <v>163</v>
      </c>
      <c r="B164" s="14">
        <v>101</v>
      </c>
      <c r="C164" s="14">
        <v>1907</v>
      </c>
      <c r="D164" s="78" t="str">
        <f t="shared" si="10"/>
        <v>http://www.streetmap.co.uk/map?X=318026&amp;Y=612271&amp;SV=318026,612271&amp;A=Y&amp;Z=115</v>
      </c>
      <c r="E164" s="56" t="str">
        <f t="shared" si="8"/>
        <v>http://www.geograph.org.uk/gridref/NT1802612271</v>
      </c>
      <c r="F164" s="19" t="str">
        <f t="shared" si="11"/>
        <v>http://www.hill-bagging.co.uk/mountaindetails.php?qu=S&amp;rf=1907</v>
      </c>
      <c r="G164" s="8" t="s">
        <v>530</v>
      </c>
      <c r="H164" s="14" t="s">
        <v>371</v>
      </c>
      <c r="I164" s="14">
        <v>7</v>
      </c>
      <c r="J164" s="14">
        <v>7</v>
      </c>
      <c r="K164" s="15" t="s">
        <v>4</v>
      </c>
      <c r="L164" s="10">
        <v>615.79999999999995</v>
      </c>
      <c r="M164" s="10">
        <v>2020</v>
      </c>
      <c r="N164" s="15" t="s">
        <v>10</v>
      </c>
      <c r="O164" s="9" t="s">
        <v>11</v>
      </c>
      <c r="P164" s="20" t="s">
        <v>531</v>
      </c>
      <c r="Q164" s="20" t="s">
        <v>532</v>
      </c>
      <c r="R164" s="20">
        <v>318026</v>
      </c>
      <c r="S164" s="20">
        <v>612271</v>
      </c>
      <c r="T164" s="22" t="s">
        <v>202</v>
      </c>
      <c r="U164" s="22" t="s">
        <v>202</v>
      </c>
      <c r="V164" s="22" t="s">
        <v>202</v>
      </c>
      <c r="W164" s="22" t="s">
        <v>202</v>
      </c>
      <c r="X164" s="22" t="s">
        <v>202</v>
      </c>
      <c r="Y164" s="22" t="s">
        <v>202</v>
      </c>
      <c r="Z164" s="22" t="s">
        <v>202</v>
      </c>
      <c r="AA164" s="22" t="s">
        <v>202</v>
      </c>
      <c r="AB164" s="44" t="s">
        <v>590</v>
      </c>
      <c r="AC164" s="45" t="s">
        <v>329</v>
      </c>
      <c r="AD164" s="31" t="s">
        <v>589</v>
      </c>
      <c r="AE164" s="31" t="s">
        <v>589</v>
      </c>
      <c r="AF164" s="31" t="s">
        <v>589</v>
      </c>
      <c r="AG164" s="48" t="s">
        <v>531</v>
      </c>
      <c r="AH164" s="71" t="s">
        <v>807</v>
      </c>
    </row>
    <row r="165" spans="1:34" ht="15" customHeight="1" x14ac:dyDescent="0.2">
      <c r="A165" s="70">
        <v>164</v>
      </c>
      <c r="B165" s="14">
        <v>105</v>
      </c>
      <c r="C165" s="14">
        <v>1908</v>
      </c>
      <c r="D165" s="78" t="str">
        <f t="shared" si="10"/>
        <v>http://www.streetmap.co.uk/map?X=321349&amp;Y=615699&amp;SV=321349,615699&amp;A=Y&amp;Z=115</v>
      </c>
      <c r="E165" s="56" t="str">
        <f t="shared" si="8"/>
        <v>http://www.geograph.org.uk/gridref/NT2134915699</v>
      </c>
      <c r="F165" s="19" t="str">
        <f t="shared" si="11"/>
        <v>http://www.hill-bagging.co.uk/mountaindetails.php?qu=S&amp;rf=1908</v>
      </c>
      <c r="G165" s="8" t="s">
        <v>460</v>
      </c>
      <c r="H165" s="14" t="s">
        <v>371</v>
      </c>
      <c r="I165" s="14">
        <v>7</v>
      </c>
      <c r="J165" s="14">
        <v>7</v>
      </c>
      <c r="K165" s="15" t="s">
        <v>4</v>
      </c>
      <c r="L165" s="10">
        <v>614.4</v>
      </c>
      <c r="M165" s="10">
        <v>2016</v>
      </c>
      <c r="N165" s="15" t="s">
        <v>10</v>
      </c>
      <c r="O165" s="9" t="s">
        <v>11</v>
      </c>
      <c r="P165" s="20" t="s">
        <v>461</v>
      </c>
      <c r="Q165" s="20" t="s">
        <v>462</v>
      </c>
      <c r="R165" s="20">
        <v>321349</v>
      </c>
      <c r="S165" s="20">
        <v>615699</v>
      </c>
      <c r="T165" s="25" t="s">
        <v>201</v>
      </c>
      <c r="U165" s="25" t="s">
        <v>201</v>
      </c>
      <c r="V165" s="25" t="s">
        <v>201</v>
      </c>
      <c r="W165" s="25" t="s">
        <v>201</v>
      </c>
      <c r="X165" s="25" t="s">
        <v>201</v>
      </c>
      <c r="Y165" s="25" t="s">
        <v>201</v>
      </c>
      <c r="Z165" s="25" t="s">
        <v>201</v>
      </c>
      <c r="AA165" s="25" t="s">
        <v>201</v>
      </c>
      <c r="AB165" s="63" t="s">
        <v>808</v>
      </c>
      <c r="AC165" s="37" t="s">
        <v>808</v>
      </c>
      <c r="AD165" s="37" t="s">
        <v>808</v>
      </c>
      <c r="AE165" s="37" t="s">
        <v>808</v>
      </c>
      <c r="AF165" s="37" t="s">
        <v>808</v>
      </c>
      <c r="AG165" s="37" t="s">
        <v>809</v>
      </c>
    </row>
    <row r="166" spans="1:34" ht="15" customHeight="1" x14ac:dyDescent="0.2">
      <c r="A166" s="70">
        <v>165</v>
      </c>
      <c r="B166" s="14">
        <v>53</v>
      </c>
      <c r="C166" s="14">
        <v>1909</v>
      </c>
      <c r="D166" s="78" t="str">
        <f t="shared" si="10"/>
        <v>http://www.streetmap.co.uk/map?X=319128&amp;Y=625425&amp;SV=319128,625425&amp;A=Y&amp;Z=115</v>
      </c>
      <c r="E166" s="56" t="str">
        <f t="shared" si="8"/>
        <v>http://www.geograph.org.uk/gridref/NT1912825425</v>
      </c>
      <c r="F166" s="19" t="str">
        <f t="shared" si="11"/>
        <v>http://www.hill-bagging.co.uk/mountaindetails.php?qu=S&amp;rf=1909</v>
      </c>
      <c r="G166" s="8" t="s">
        <v>562</v>
      </c>
      <c r="H166" s="14"/>
      <c r="I166" s="14"/>
      <c r="J166" s="14">
        <v>13</v>
      </c>
      <c r="K166" s="15" t="s">
        <v>4</v>
      </c>
      <c r="L166" s="10">
        <v>613</v>
      </c>
      <c r="M166" s="10">
        <v>2011</v>
      </c>
      <c r="N166" s="15" t="s">
        <v>114</v>
      </c>
      <c r="O166" s="9" t="s">
        <v>7</v>
      </c>
      <c r="P166" s="20" t="s">
        <v>85</v>
      </c>
      <c r="Q166" s="20" t="s">
        <v>563</v>
      </c>
      <c r="R166" s="20">
        <v>319128</v>
      </c>
      <c r="S166" s="20">
        <v>625425</v>
      </c>
      <c r="T166" s="23" t="s">
        <v>364</v>
      </c>
      <c r="U166" s="23" t="s">
        <v>364</v>
      </c>
      <c r="V166" s="23" t="s">
        <v>364</v>
      </c>
      <c r="W166" s="23" t="s">
        <v>364</v>
      </c>
      <c r="X166" s="23" t="s">
        <v>364</v>
      </c>
      <c r="Y166" s="23" t="s">
        <v>364</v>
      </c>
      <c r="Z166" s="26"/>
      <c r="AA166" s="26"/>
      <c r="AB166" s="30" t="s">
        <v>338</v>
      </c>
      <c r="AC166" s="31" t="s">
        <v>324</v>
      </c>
      <c r="AD166" s="31" t="s">
        <v>324</v>
      </c>
      <c r="AE166" s="31" t="s">
        <v>324</v>
      </c>
      <c r="AF166" s="31"/>
      <c r="AG166" s="31"/>
      <c r="AH166" s="71" t="s">
        <v>863</v>
      </c>
    </row>
    <row r="167" spans="1:34" ht="15" customHeight="1" x14ac:dyDescent="0.2">
      <c r="A167" s="70">
        <v>166</v>
      </c>
      <c r="B167" s="14">
        <v>73</v>
      </c>
      <c r="C167" s="14">
        <v>1910</v>
      </c>
      <c r="D167" s="78" t="str">
        <f t="shared" si="10"/>
        <v>http://www.streetmap.co.uk/map?X=309799&amp;Y=614325&amp;SV=309799,614325&amp;A=Y&amp;Z=115</v>
      </c>
      <c r="E167" s="56" t="str">
        <f t="shared" si="8"/>
        <v>http://www.geograph.org.uk/gridref/NT0979914325</v>
      </c>
      <c r="F167" s="19" t="str">
        <f t="shared" si="11"/>
        <v>http://www.hill-bagging.co.uk/mountaindetails.php?qu=S&amp;rf=1910</v>
      </c>
      <c r="G167" s="8" t="s">
        <v>564</v>
      </c>
      <c r="H167" s="14"/>
      <c r="I167" s="14"/>
      <c r="J167" s="14">
        <v>13</v>
      </c>
      <c r="K167" s="15" t="s">
        <v>4</v>
      </c>
      <c r="L167" s="10">
        <v>613</v>
      </c>
      <c r="M167" s="10">
        <v>2011</v>
      </c>
      <c r="N167" s="15" t="s">
        <v>169</v>
      </c>
      <c r="O167" s="9" t="s">
        <v>11</v>
      </c>
      <c r="P167" s="20" t="s">
        <v>659</v>
      </c>
      <c r="Q167" s="20" t="s">
        <v>755</v>
      </c>
      <c r="R167" s="20">
        <v>309799</v>
      </c>
      <c r="S167" s="20">
        <v>614325</v>
      </c>
      <c r="T167" s="23" t="s">
        <v>364</v>
      </c>
      <c r="U167" s="23" t="s">
        <v>364</v>
      </c>
      <c r="V167" s="23" t="s">
        <v>364</v>
      </c>
      <c r="W167" s="23" t="s">
        <v>364</v>
      </c>
      <c r="X167" s="23" t="s">
        <v>364</v>
      </c>
      <c r="Y167" s="23" t="s">
        <v>364</v>
      </c>
      <c r="Z167" s="26"/>
      <c r="AA167" s="26"/>
      <c r="AB167" s="33" t="s">
        <v>325</v>
      </c>
      <c r="AC167" s="34" t="s">
        <v>325</v>
      </c>
      <c r="AD167" s="34" t="s">
        <v>325</v>
      </c>
      <c r="AE167" s="34" t="s">
        <v>325</v>
      </c>
      <c r="AF167" s="34"/>
      <c r="AG167" s="34"/>
    </row>
    <row r="168" spans="1:34" ht="15" customHeight="1" x14ac:dyDescent="0.2">
      <c r="A168" s="70">
        <v>167</v>
      </c>
      <c r="B168" s="14">
        <v>52</v>
      </c>
      <c r="C168" s="14">
        <v>1911</v>
      </c>
      <c r="D168" s="78" t="str">
        <f t="shared" si="10"/>
        <v>http://www.streetmap.co.uk/map?X=319693&amp;Y=625186&amp;SV=319693,625186&amp;A=Y&amp;Z=115</v>
      </c>
      <c r="E168" s="56" t="str">
        <f t="shared" si="8"/>
        <v>http://www.geograph.org.uk/gridref/NT1969325186</v>
      </c>
      <c r="F168" s="19" t="str">
        <f t="shared" si="11"/>
        <v>http://www.hill-bagging.co.uk/mountaindetails.php?qu=S&amp;rf=1911</v>
      </c>
      <c r="G168" s="8" t="s">
        <v>565</v>
      </c>
      <c r="H168" s="14"/>
      <c r="I168" s="14"/>
      <c r="J168" s="14">
        <v>13</v>
      </c>
      <c r="K168" s="15" t="s">
        <v>4</v>
      </c>
      <c r="L168" s="10">
        <v>611</v>
      </c>
      <c r="M168" s="10">
        <v>2005</v>
      </c>
      <c r="N168" s="15" t="s">
        <v>114</v>
      </c>
      <c r="O168" s="9" t="s">
        <v>7</v>
      </c>
      <c r="P168" s="20" t="s">
        <v>86</v>
      </c>
      <c r="Q168" s="20" t="s">
        <v>756</v>
      </c>
      <c r="R168" s="20">
        <v>319693</v>
      </c>
      <c r="S168" s="20">
        <v>625186</v>
      </c>
      <c r="T168" s="23" t="s">
        <v>364</v>
      </c>
      <c r="U168" s="23" t="s">
        <v>364</v>
      </c>
      <c r="V168" s="23" t="s">
        <v>364</v>
      </c>
      <c r="W168" s="23" t="s">
        <v>364</v>
      </c>
      <c r="X168" s="23" t="s">
        <v>364</v>
      </c>
      <c r="Y168" s="23" t="s">
        <v>364</v>
      </c>
      <c r="Z168" s="26"/>
      <c r="AA168" s="26"/>
      <c r="AB168" s="33" t="s">
        <v>248</v>
      </c>
      <c r="AC168" s="34" t="s">
        <v>248</v>
      </c>
      <c r="AD168" s="34" t="s">
        <v>248</v>
      </c>
      <c r="AE168" s="34" t="s">
        <v>248</v>
      </c>
      <c r="AF168" s="34"/>
      <c r="AG168" s="34"/>
    </row>
    <row r="169" spans="1:34" ht="15" customHeight="1" x14ac:dyDescent="0.2">
      <c r="A169" s="70">
        <v>168</v>
      </c>
      <c r="B169" s="14">
        <v>66</v>
      </c>
      <c r="C169" s="14">
        <v>1912</v>
      </c>
      <c r="D169" s="78" t="str">
        <f t="shared" si="10"/>
        <v>http://www.streetmap.co.uk/map?X=322909&amp;Y=629802&amp;SV=322909,629802&amp;A=Y&amp;Z=115</v>
      </c>
      <c r="E169" s="56" t="str">
        <f t="shared" si="8"/>
        <v>http://www.geograph.org.uk/gridref/NT2290929802</v>
      </c>
      <c r="F169" s="19" t="str">
        <f t="shared" si="11"/>
        <v>http://www.hill-bagging.co.uk/mountaindetails.php?qu=S&amp;rf=1912</v>
      </c>
      <c r="G169" s="8" t="s">
        <v>566</v>
      </c>
      <c r="H169" s="14"/>
      <c r="I169" s="14"/>
      <c r="J169" s="14">
        <v>13</v>
      </c>
      <c r="K169" s="15" t="s">
        <v>4</v>
      </c>
      <c r="L169" s="10">
        <v>611</v>
      </c>
      <c r="M169" s="10">
        <v>2005</v>
      </c>
      <c r="N169" s="15" t="s">
        <v>192</v>
      </c>
      <c r="O169" s="9" t="s">
        <v>193</v>
      </c>
      <c r="P169" s="20" t="s">
        <v>87</v>
      </c>
      <c r="Q169" s="20" t="s">
        <v>567</v>
      </c>
      <c r="R169" s="20">
        <v>322909</v>
      </c>
      <c r="S169" s="20">
        <v>629802</v>
      </c>
      <c r="T169" s="23" t="s">
        <v>364</v>
      </c>
      <c r="U169" s="23" t="s">
        <v>364</v>
      </c>
      <c r="V169" s="23" t="s">
        <v>364</v>
      </c>
      <c r="W169" s="23" t="s">
        <v>364</v>
      </c>
      <c r="X169" s="23" t="s">
        <v>364</v>
      </c>
      <c r="Y169" s="23" t="s">
        <v>364</v>
      </c>
      <c r="Z169" s="26"/>
      <c r="AA169" s="26"/>
      <c r="AB169" s="40" t="s">
        <v>87</v>
      </c>
      <c r="AC169" s="37" t="s">
        <v>87</v>
      </c>
      <c r="AD169" s="37" t="s">
        <v>87</v>
      </c>
      <c r="AE169" s="37" t="s">
        <v>87</v>
      </c>
      <c r="AF169" s="37"/>
      <c r="AG169" s="37"/>
    </row>
    <row r="170" spans="1:34" ht="15" customHeight="1" x14ac:dyDescent="0.2">
      <c r="A170" s="70">
        <v>169</v>
      </c>
      <c r="B170" s="14">
        <v>90</v>
      </c>
      <c r="C170" s="14">
        <v>1913</v>
      </c>
      <c r="D170" s="78" t="str">
        <f t="shared" si="10"/>
        <v>http://www.streetmap.co.uk/map?X=312656&amp;Y=616665&amp;SV=312656,616665&amp;A=Y&amp;Z=115</v>
      </c>
      <c r="E170" s="56" t="str">
        <f t="shared" si="8"/>
        <v>http://www.geograph.org.uk/gridref/NT1265616665</v>
      </c>
      <c r="F170" s="19" t="str">
        <f t="shared" si="11"/>
        <v>http://www.hill-bagging.co.uk/mountaindetails.php?qu=S&amp;rf=1913</v>
      </c>
      <c r="G170" s="8" t="s">
        <v>568</v>
      </c>
      <c r="H170" s="14"/>
      <c r="I170" s="14"/>
      <c r="J170" s="14">
        <v>13</v>
      </c>
      <c r="K170" s="15" t="s">
        <v>4</v>
      </c>
      <c r="L170" s="10">
        <v>612</v>
      </c>
      <c r="M170" s="10">
        <v>2008</v>
      </c>
      <c r="N170" s="15" t="s">
        <v>169</v>
      </c>
      <c r="O170" s="9" t="s">
        <v>11</v>
      </c>
      <c r="P170" s="20" t="s">
        <v>88</v>
      </c>
      <c r="Q170" s="20" t="s">
        <v>645</v>
      </c>
      <c r="R170" s="20">
        <v>312656</v>
      </c>
      <c r="S170" s="20">
        <v>616665</v>
      </c>
      <c r="T170" s="23" t="s">
        <v>364</v>
      </c>
      <c r="U170" s="23" t="s">
        <v>364</v>
      </c>
      <c r="V170" s="23" t="s">
        <v>364</v>
      </c>
      <c r="W170" s="23" t="s">
        <v>364</v>
      </c>
      <c r="X170" s="23" t="s">
        <v>364</v>
      </c>
      <c r="Y170" s="23" t="s">
        <v>364</v>
      </c>
      <c r="Z170" s="26"/>
      <c r="AA170" s="26"/>
      <c r="AB170" s="30" t="s">
        <v>342</v>
      </c>
      <c r="AC170" s="31" t="s">
        <v>249</v>
      </c>
      <c r="AD170" s="31" t="s">
        <v>249</v>
      </c>
      <c r="AE170" s="31" t="s">
        <v>249</v>
      </c>
      <c r="AF170" s="31"/>
      <c r="AG170" s="31"/>
    </row>
    <row r="171" spans="1:34" ht="15" customHeight="1" x14ac:dyDescent="0.2">
      <c r="A171" s="70">
        <v>170</v>
      </c>
      <c r="B171" s="14">
        <v>172</v>
      </c>
      <c r="C171" s="14">
        <v>2305</v>
      </c>
      <c r="D171" s="78" t="str">
        <f t="shared" si="10"/>
        <v>http://www.streetmap.co.uk/map?X=389087&amp;Y=619837&amp;SV=389087,619837&amp;A=Y&amp;Z=115</v>
      </c>
      <c r="E171" s="56" t="str">
        <f t="shared" si="8"/>
        <v>http://www.geograph.org.uk/gridref/NT8908719837</v>
      </c>
      <c r="F171" s="19" t="str">
        <f t="shared" si="11"/>
        <v>http://www.hill-bagging.co.uk/mountaindetails.php?qu=S&amp;rf=2305</v>
      </c>
      <c r="G171" s="8" t="s">
        <v>89</v>
      </c>
      <c r="H171" s="14"/>
      <c r="I171" s="14"/>
      <c r="J171" s="14">
        <v>12</v>
      </c>
      <c r="K171" s="15">
        <v>33</v>
      </c>
      <c r="L171" s="10">
        <v>726</v>
      </c>
      <c r="M171" s="10">
        <v>2382</v>
      </c>
      <c r="N171" s="15" t="s">
        <v>26</v>
      </c>
      <c r="O171" s="9" t="s">
        <v>609</v>
      </c>
      <c r="P171" s="20" t="s">
        <v>90</v>
      </c>
      <c r="Q171" s="20" t="s">
        <v>757</v>
      </c>
      <c r="R171" s="20">
        <v>389087</v>
      </c>
      <c r="S171" s="20">
        <v>619837</v>
      </c>
      <c r="T171" s="22" t="s">
        <v>202</v>
      </c>
      <c r="U171" s="22" t="s">
        <v>202</v>
      </c>
      <c r="V171" s="22" t="s">
        <v>202</v>
      </c>
      <c r="W171" s="22" t="s">
        <v>202</v>
      </c>
      <c r="X171" s="22" t="s">
        <v>202</v>
      </c>
      <c r="Y171" s="22" t="s">
        <v>202</v>
      </c>
      <c r="Z171" s="26"/>
      <c r="AA171" s="26"/>
      <c r="AB171" s="33" t="s">
        <v>326</v>
      </c>
      <c r="AC171" s="34" t="s">
        <v>326</v>
      </c>
      <c r="AD171" s="34" t="s">
        <v>326</v>
      </c>
      <c r="AE171" s="34" t="s">
        <v>326</v>
      </c>
      <c r="AF171" s="34"/>
      <c r="AG171" s="34"/>
    </row>
    <row r="172" spans="1:34" ht="15" customHeight="1" x14ac:dyDescent="0.2">
      <c r="A172" s="70">
        <v>171</v>
      </c>
      <c r="B172" s="14">
        <v>170</v>
      </c>
      <c r="C172" s="14">
        <v>2308</v>
      </c>
      <c r="D172" s="78" t="str">
        <f t="shared" si="10"/>
        <v>http://www.streetmap.co.uk/map?X=385539&amp;Y=615213&amp;SV=385539,615213&amp;A=Y&amp;Z=115</v>
      </c>
      <c r="E172" s="56" t="str">
        <f t="shared" si="8"/>
        <v>http://www.geograph.org.uk/gridref/NT8553915213</v>
      </c>
      <c r="F172" s="19" t="str">
        <f t="shared" si="11"/>
        <v>http://www.hill-bagging.co.uk/mountaindetails.php?qu=S&amp;rf=2308</v>
      </c>
      <c r="G172" s="8" t="s">
        <v>0</v>
      </c>
      <c r="H172" s="14" t="s">
        <v>371</v>
      </c>
      <c r="I172" s="14">
        <v>11</v>
      </c>
      <c r="J172" s="14">
        <v>12</v>
      </c>
      <c r="K172" s="15">
        <v>33</v>
      </c>
      <c r="L172" s="10">
        <v>619</v>
      </c>
      <c r="M172" s="10">
        <v>2031</v>
      </c>
      <c r="N172" s="15" t="s">
        <v>26</v>
      </c>
      <c r="O172" s="9" t="s">
        <v>609</v>
      </c>
      <c r="P172" s="20" t="s">
        <v>1</v>
      </c>
      <c r="Q172" s="20" t="s">
        <v>463</v>
      </c>
      <c r="R172" s="20">
        <v>385539</v>
      </c>
      <c r="S172" s="20">
        <v>615213</v>
      </c>
      <c r="T172" s="25" t="s">
        <v>201</v>
      </c>
      <c r="U172" s="25" t="s">
        <v>201</v>
      </c>
      <c r="V172" s="25" t="s">
        <v>201</v>
      </c>
      <c r="W172" s="25" t="s">
        <v>201</v>
      </c>
      <c r="X172" s="25" t="s">
        <v>201</v>
      </c>
      <c r="Y172" s="25" t="s">
        <v>201</v>
      </c>
      <c r="Z172" s="25" t="s">
        <v>201</v>
      </c>
      <c r="AA172" s="25" t="s">
        <v>201</v>
      </c>
      <c r="AB172" s="39" t="s">
        <v>1</v>
      </c>
      <c r="AC172" s="38" t="s">
        <v>1</v>
      </c>
      <c r="AD172" s="38" t="s">
        <v>1</v>
      </c>
      <c r="AE172" s="38" t="s">
        <v>1</v>
      </c>
      <c r="AF172" s="38" t="s">
        <v>1</v>
      </c>
      <c r="AG172" s="37" t="s">
        <v>1</v>
      </c>
    </row>
    <row r="173" spans="1:34" ht="15" customHeight="1" x14ac:dyDescent="0.2">
      <c r="A173" s="70">
        <v>172</v>
      </c>
      <c r="B173" s="14">
        <v>2</v>
      </c>
      <c r="C173" s="14">
        <v>7153</v>
      </c>
      <c r="D173" s="78" t="str">
        <f t="shared" si="10"/>
        <v>http://www.streetmap.co.uk/map?X=269608&amp;Y=711942&amp;SV=269608,711942&amp;A=Y&amp;Z=115</v>
      </c>
      <c r="E173" s="56" t="str">
        <f t="shared" si="8"/>
        <v>http://www.geograph.org.uk/gridref/NN6960711942</v>
      </c>
      <c r="F173" s="19" t="str">
        <f t="shared" si="11"/>
        <v>http://www.hill-bagging.co.uk/mountaindetails.php?qu=S&amp;rf=7153</v>
      </c>
      <c r="G173" s="8" t="s">
        <v>600</v>
      </c>
      <c r="H173" s="14" t="s">
        <v>372</v>
      </c>
      <c r="I173" s="14"/>
      <c r="J173" s="14"/>
      <c r="K173" s="15" t="s">
        <v>99</v>
      </c>
      <c r="L173" s="10">
        <v>663.4</v>
      </c>
      <c r="M173" s="10">
        <v>2177</v>
      </c>
      <c r="N173" s="15">
        <v>57</v>
      </c>
      <c r="O173" s="9" t="s">
        <v>608</v>
      </c>
      <c r="P173" s="20" t="s">
        <v>373</v>
      </c>
      <c r="Q173" s="20" t="s">
        <v>810</v>
      </c>
      <c r="R173" s="20">
        <v>269608</v>
      </c>
      <c r="S173" s="20">
        <v>711942</v>
      </c>
      <c r="T173" s="26"/>
      <c r="U173" s="59"/>
      <c r="V173" s="59"/>
      <c r="W173" s="26"/>
      <c r="X173" s="26"/>
      <c r="Y173" s="26"/>
      <c r="Z173" s="27"/>
      <c r="AA173" s="23" t="s">
        <v>652</v>
      </c>
      <c r="AB173" s="30"/>
      <c r="AC173" s="31"/>
      <c r="AD173" s="31"/>
      <c r="AE173" s="31"/>
      <c r="AF173" s="31"/>
      <c r="AG173" s="83" t="s">
        <v>811</v>
      </c>
      <c r="AH173" s="79" t="s">
        <v>651</v>
      </c>
    </row>
    <row r="174" spans="1:34" ht="15" customHeight="1" x14ac:dyDescent="0.2">
      <c r="AB174" s="50"/>
      <c r="AC174" s="50"/>
      <c r="AD174" s="50"/>
      <c r="AE174" s="50"/>
      <c r="AF174" s="50"/>
    </row>
    <row r="175" spans="1:34" ht="15" customHeight="1" x14ac:dyDescent="0.25">
      <c r="D175" s="17"/>
      <c r="E175" s="17"/>
      <c r="F175" s="17"/>
      <c r="G175" s="12" t="s">
        <v>607</v>
      </c>
      <c r="O175" s="13" t="s">
        <v>359</v>
      </c>
      <c r="T175" s="29">
        <f t="shared" ref="T175:AA175" si="12">COUNTIF(T2:T173,"donald")</f>
        <v>86</v>
      </c>
      <c r="U175" s="29">
        <f t="shared" si="12"/>
        <v>86</v>
      </c>
      <c r="V175" s="29">
        <f t="shared" si="12"/>
        <v>86</v>
      </c>
      <c r="W175" s="29">
        <f t="shared" si="12"/>
        <v>86</v>
      </c>
      <c r="X175" s="29">
        <f t="shared" si="12"/>
        <v>87</v>
      </c>
      <c r="Y175" s="29">
        <f t="shared" si="12"/>
        <v>87</v>
      </c>
      <c r="Z175" s="29">
        <f t="shared" si="12"/>
        <v>89</v>
      </c>
      <c r="AA175" s="29">
        <f t="shared" si="12"/>
        <v>89</v>
      </c>
      <c r="AB175" s="50"/>
      <c r="AC175" s="50"/>
      <c r="AD175" s="50"/>
      <c r="AE175" s="50"/>
      <c r="AF175" s="51"/>
    </row>
    <row r="176" spans="1:34" ht="15" customHeight="1" x14ac:dyDescent="0.2">
      <c r="O176" s="13" t="s">
        <v>360</v>
      </c>
      <c r="T176" s="29">
        <f t="shared" ref="T176:AA176" si="13">COUNTIF(T2:T173,"top")</f>
        <v>47</v>
      </c>
      <c r="U176" s="29">
        <f t="shared" si="13"/>
        <v>47</v>
      </c>
      <c r="V176" s="29">
        <f t="shared" si="13"/>
        <v>47</v>
      </c>
      <c r="W176" s="29">
        <f t="shared" si="13"/>
        <v>49</v>
      </c>
      <c r="X176" s="29">
        <f t="shared" si="13"/>
        <v>51</v>
      </c>
      <c r="Y176" s="29">
        <f t="shared" si="13"/>
        <v>51</v>
      </c>
      <c r="Z176" s="29">
        <f t="shared" si="13"/>
        <v>51</v>
      </c>
      <c r="AA176" s="29">
        <f t="shared" si="13"/>
        <v>52</v>
      </c>
      <c r="AF176" s="51"/>
    </row>
    <row r="177" spans="1:34" ht="15" customHeight="1" x14ac:dyDescent="0.2">
      <c r="O177" s="13" t="s">
        <v>366</v>
      </c>
      <c r="T177" s="29">
        <f t="shared" ref="T177:Y177" si="14">COUNTIF(T2:T173,"xTOP")</f>
        <v>15</v>
      </c>
      <c r="U177" s="29">
        <f t="shared" si="14"/>
        <v>15</v>
      </c>
      <c r="V177" s="29">
        <f t="shared" si="14"/>
        <v>15</v>
      </c>
      <c r="W177" s="29">
        <f t="shared" si="14"/>
        <v>28</v>
      </c>
      <c r="X177" s="29">
        <f t="shared" si="14"/>
        <v>28</v>
      </c>
      <c r="Y177" s="29">
        <f t="shared" si="14"/>
        <v>28</v>
      </c>
      <c r="AF177" s="51"/>
    </row>
    <row r="178" spans="1:34" ht="15" customHeight="1" x14ac:dyDescent="0.2">
      <c r="O178" s="13" t="s">
        <v>821</v>
      </c>
      <c r="T178" s="29">
        <f t="shared" ref="T178:Y178" si="15">COUNTIF(T2:T173,"")</f>
        <v>24</v>
      </c>
      <c r="U178" s="29">
        <f t="shared" si="15"/>
        <v>24</v>
      </c>
      <c r="V178" s="29">
        <f t="shared" si="15"/>
        <v>24</v>
      </c>
      <c r="W178" s="29">
        <f t="shared" si="15"/>
        <v>9</v>
      </c>
      <c r="X178" s="29">
        <f t="shared" si="15"/>
        <v>6</v>
      </c>
      <c r="Y178" s="29">
        <f t="shared" si="15"/>
        <v>6</v>
      </c>
      <c r="Z178" s="29">
        <f>COUNTIF(Z2:Z173,"")</f>
        <v>32</v>
      </c>
      <c r="AA178" s="29">
        <f>COUNTIF(AA2:AA173,"")</f>
        <v>30</v>
      </c>
      <c r="AF178" s="51"/>
    </row>
    <row r="179" spans="1:34" ht="15" customHeight="1" x14ac:dyDescent="0.25">
      <c r="G179" s="6" t="s">
        <v>203</v>
      </c>
      <c r="H179" s="17"/>
      <c r="I179" s="17"/>
      <c r="J179" s="17"/>
    </row>
    <row r="180" spans="1:34" ht="15" customHeight="1" x14ac:dyDescent="0.2">
      <c r="G180" s="11" t="s">
        <v>204</v>
      </c>
      <c r="U180" s="29" t="s">
        <v>211</v>
      </c>
      <c r="V180" s="29" t="s">
        <v>211</v>
      </c>
      <c r="W180" s="29" t="s">
        <v>211</v>
      </c>
      <c r="X180" s="29" t="s">
        <v>210</v>
      </c>
      <c r="Y180" s="29" t="s">
        <v>210</v>
      </c>
      <c r="Z180" s="29" t="s">
        <v>211</v>
      </c>
      <c r="AA180" s="29" t="s">
        <v>211</v>
      </c>
    </row>
    <row r="181" spans="1:34" ht="15" customHeight="1" x14ac:dyDescent="0.2">
      <c r="G181" s="11" t="s">
        <v>205</v>
      </c>
      <c r="U181" s="29" t="s">
        <v>210</v>
      </c>
      <c r="V181" s="29" t="s">
        <v>210</v>
      </c>
      <c r="W181" s="29" t="s">
        <v>210</v>
      </c>
      <c r="X181" s="29" t="s">
        <v>210</v>
      </c>
      <c r="Y181" s="29" t="s">
        <v>210</v>
      </c>
      <c r="Z181" s="29" t="s">
        <v>211</v>
      </c>
      <c r="AA181" s="29" t="s">
        <v>211</v>
      </c>
    </row>
    <row r="182" spans="1:34" ht="15" customHeight="1" x14ac:dyDescent="0.2">
      <c r="G182" s="11" t="s">
        <v>206</v>
      </c>
      <c r="U182" s="29" t="s">
        <v>210</v>
      </c>
      <c r="V182" s="29" t="s">
        <v>210</v>
      </c>
      <c r="W182" s="29" t="s">
        <v>210</v>
      </c>
      <c r="X182" s="29" t="s">
        <v>210</v>
      </c>
      <c r="Y182" s="29" t="s">
        <v>210</v>
      </c>
      <c r="Z182" s="29" t="s">
        <v>211</v>
      </c>
      <c r="AA182" s="29" t="s">
        <v>211</v>
      </c>
    </row>
    <row r="183" spans="1:34" ht="15" customHeight="1" x14ac:dyDescent="0.2">
      <c r="G183" s="11" t="s">
        <v>207</v>
      </c>
      <c r="U183" s="29" t="s">
        <v>210</v>
      </c>
      <c r="V183" s="29" t="s">
        <v>210</v>
      </c>
      <c r="W183" s="29" t="s">
        <v>210</v>
      </c>
      <c r="X183" s="29" t="s">
        <v>210</v>
      </c>
      <c r="Y183" s="29" t="s">
        <v>210</v>
      </c>
      <c r="Z183" s="29" t="s">
        <v>211</v>
      </c>
      <c r="AA183" s="29" t="s">
        <v>211</v>
      </c>
    </row>
    <row r="184" spans="1:34" ht="15" customHeight="1" x14ac:dyDescent="0.2">
      <c r="G184" s="11" t="s">
        <v>208</v>
      </c>
      <c r="U184" s="29" t="s">
        <v>210</v>
      </c>
      <c r="V184" s="29" t="s">
        <v>210</v>
      </c>
      <c r="W184" s="29" t="s">
        <v>210</v>
      </c>
      <c r="X184" s="29" t="s">
        <v>210</v>
      </c>
      <c r="Y184" s="29" t="s">
        <v>210</v>
      </c>
      <c r="Z184" s="29" t="s">
        <v>211</v>
      </c>
      <c r="AA184" s="29" t="s">
        <v>211</v>
      </c>
    </row>
    <row r="185" spans="1:34" ht="15" customHeight="1" x14ac:dyDescent="0.2">
      <c r="G185" s="11" t="s">
        <v>209</v>
      </c>
      <c r="U185" s="29" t="s">
        <v>210</v>
      </c>
      <c r="V185" s="29" t="s">
        <v>210</v>
      </c>
      <c r="W185" s="29" t="s">
        <v>210</v>
      </c>
      <c r="X185" s="29" t="s">
        <v>210</v>
      </c>
      <c r="Y185" s="29" t="s">
        <v>210</v>
      </c>
      <c r="Z185" s="29" t="s">
        <v>211</v>
      </c>
      <c r="AA185" s="29" t="s">
        <v>211</v>
      </c>
    </row>
    <row r="187" spans="1:34" s="52" customFormat="1" ht="78.75" customHeight="1" x14ac:dyDescent="0.25">
      <c r="A187" s="55"/>
      <c r="B187" s="54"/>
      <c r="C187" s="86" t="s">
        <v>813</v>
      </c>
      <c r="D187" s="87"/>
      <c r="E187" s="87"/>
      <c r="F187" s="87"/>
      <c r="G187" s="87"/>
      <c r="I187" s="54"/>
      <c r="J187" s="54"/>
      <c r="K187" s="54"/>
      <c r="L187" s="54"/>
      <c r="N187" s="54"/>
      <c r="O187" s="53"/>
      <c r="P187" s="54"/>
      <c r="Q187" s="54"/>
      <c r="R187" s="54"/>
      <c r="S187" s="54"/>
      <c r="T187" s="55"/>
      <c r="U187" s="55"/>
      <c r="V187" s="55"/>
      <c r="W187" s="55"/>
      <c r="X187" s="55"/>
      <c r="Y187" s="55"/>
      <c r="Z187" s="55"/>
      <c r="AA187" s="55"/>
      <c r="AB187" s="55"/>
      <c r="AC187" s="55"/>
      <c r="AD187" s="55"/>
      <c r="AE187" s="55"/>
      <c r="AF187" s="55"/>
      <c r="AG187" s="55"/>
      <c r="AH187" s="4"/>
    </row>
  </sheetData>
  <autoFilter ref="J1:J187" xr:uid="{00000000-0001-0000-0000-000000000000}"/>
  <sortState xmlns:xlrd2="http://schemas.microsoft.com/office/spreadsheetml/2017/richdata2" ref="B2:AH173">
    <sortCondition ref="C2:C173"/>
  </sortState>
  <mergeCells count="1">
    <mergeCell ref="C187:G187"/>
  </mergeCells>
  <phoneticPr fontId="0" type="noConversion"/>
  <hyperlinks>
    <hyperlink ref="G22" location="'Meikle Millyea'!A1" display="Meikle Millyea" xr:uid="{57EAF7B0-FBC7-44D2-9139-80D2995F605F}"/>
    <hyperlink ref="G23" location="'Meikle Millyea'!A1" display="Meikle Millyea - Trig point" xr:uid="{47719BFB-34F4-4083-BC16-8D936F853154}"/>
    <hyperlink ref="G93" location="'Lochraig Head'!A1" display="Lochcraig Head" xr:uid="{D674621C-AAD5-4F9A-8166-04ED441FF74E}"/>
    <hyperlink ref="G62" location="'Scaw''d Law'!A1" display="Scaw'd Law" xr:uid="{C2662B2E-5464-4AB3-91ED-60B76E082A50}"/>
    <hyperlink ref="G109" location="'Swatte Fell'!A1" display="Swatte Fell" xr:uid="{FB0F4B33-F9CF-4FD7-914E-FEB15B223ACD}"/>
  </hyperlinks>
  <pageMargins left="0.75" right="0.75" top="1" bottom="1" header="0.5" footer="0.5"/>
  <pageSetup paperSize="9" orientation="portrait" horizontalDpi="0"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43"/>
  <sheetViews>
    <sheetView zoomScale="80" zoomScaleNormal="80" workbookViewId="0"/>
  </sheetViews>
  <sheetFormatPr defaultRowHeight="12.75" x14ac:dyDescent="0.2"/>
  <cols>
    <col min="1" max="16384" width="9.140625" style="90"/>
  </cols>
  <sheetData>
    <row r="1" spans="1:1" ht="20.25" x14ac:dyDescent="0.3">
      <c r="A1" s="89" t="s">
        <v>779</v>
      </c>
    </row>
    <row r="3" spans="1:1" ht="15.75" x14ac:dyDescent="0.25">
      <c r="A3" s="91" t="s">
        <v>838</v>
      </c>
    </row>
    <row r="11" spans="1:1" ht="15.75" x14ac:dyDescent="0.25">
      <c r="A11" s="92" t="s">
        <v>363</v>
      </c>
    </row>
    <row r="35" spans="1:1" ht="15.75" x14ac:dyDescent="0.25">
      <c r="A35" s="92" t="s">
        <v>360</v>
      </c>
    </row>
    <row r="53" spans="1:1" ht="15.75" x14ac:dyDescent="0.25">
      <c r="A53" s="92" t="s">
        <v>365</v>
      </c>
    </row>
    <row r="66" spans="1:1" ht="15.75" x14ac:dyDescent="0.25">
      <c r="A66" s="92" t="s">
        <v>847</v>
      </c>
    </row>
    <row r="101" spans="1:1" ht="15.75" x14ac:dyDescent="0.25">
      <c r="A101" s="92" t="s">
        <v>848</v>
      </c>
    </row>
    <row r="110" spans="1:1" ht="20.25" x14ac:dyDescent="0.3">
      <c r="A110" s="88" t="s">
        <v>849</v>
      </c>
    </row>
    <row r="117" spans="1:1" ht="20.25" x14ac:dyDescent="0.3">
      <c r="A117" s="88" t="s">
        <v>856</v>
      </c>
    </row>
    <row r="143" spans="1:1" ht="15" x14ac:dyDescent="0.2">
      <c r="A143" s="93" t="s">
        <v>857</v>
      </c>
    </row>
  </sheetData>
  <phoneticPr fontId="0" type="noConversion"/>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defaultRowHeight="12.75" x14ac:dyDescent="0.2"/>
  <sheetData>
    <row r="1" spans="1:1" ht="15.75" x14ac:dyDescent="0.25">
      <c r="A1" s="6" t="s">
        <v>646</v>
      </c>
    </row>
    <row r="3" spans="1:1" x14ac:dyDescent="0.2">
      <c r="A3" s="1" t="s">
        <v>780</v>
      </c>
    </row>
    <row r="4" spans="1:1" x14ac:dyDescent="0.2">
      <c r="A4" s="85" t="s">
        <v>859</v>
      </c>
    </row>
    <row r="5" spans="1:1" x14ac:dyDescent="0.2">
      <c r="A5" s="85" t="s">
        <v>844</v>
      </c>
    </row>
    <row r="6" spans="1:1" x14ac:dyDescent="0.2">
      <c r="A6" s="85" t="s">
        <v>845</v>
      </c>
    </row>
    <row r="7" spans="1:1" x14ac:dyDescent="0.2">
      <c r="A7" s="85" t="s">
        <v>858</v>
      </c>
    </row>
    <row r="9" spans="1:1" x14ac:dyDescent="0.2">
      <c r="A9" s="1" t="s">
        <v>647</v>
      </c>
    </row>
    <row r="10" spans="1:1" x14ac:dyDescent="0.2">
      <c r="A10" s="2" t="s">
        <v>649</v>
      </c>
    </row>
    <row r="11" spans="1:1" x14ac:dyDescent="0.2">
      <c r="A11" s="2" t="s">
        <v>648</v>
      </c>
    </row>
  </sheetData>
  <phoneticPr fontId="0" type="noConversion"/>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6"/>
  <sheetViews>
    <sheetView zoomScale="80" zoomScaleNormal="80" workbookViewId="0">
      <selection activeCell="F1" sqref="F1"/>
    </sheetView>
  </sheetViews>
  <sheetFormatPr defaultRowHeight="12.75" x14ac:dyDescent="0.2"/>
  <sheetData>
    <row r="1" spans="1:6" ht="20.25" x14ac:dyDescent="0.3">
      <c r="A1" s="73" t="s">
        <v>390</v>
      </c>
      <c r="F1" s="74" t="s">
        <v>762</v>
      </c>
    </row>
    <row r="3" spans="1:6" x14ac:dyDescent="0.2">
      <c r="A3" s="2"/>
    </row>
    <row r="13" spans="1:6" ht="15" x14ac:dyDescent="0.2">
      <c r="A13" s="76" t="s">
        <v>764</v>
      </c>
    </row>
    <row r="14" spans="1:6" ht="15" x14ac:dyDescent="0.2">
      <c r="A14" s="77" t="s">
        <v>763</v>
      </c>
    </row>
    <row r="15" spans="1:6" ht="15" x14ac:dyDescent="0.2">
      <c r="A15" s="77"/>
    </row>
    <row r="16" spans="1:6" ht="15.75" x14ac:dyDescent="0.25">
      <c r="A16" s="72" t="s">
        <v>761</v>
      </c>
    </row>
  </sheetData>
  <phoneticPr fontId="0" type="noConversion"/>
  <hyperlinks>
    <hyperlink ref="F1" location="Donalds!G22" display="back to Donalds table" xr:uid="{BFD76963-5D21-4B0B-951E-6D8036680B5C}"/>
    <hyperlink ref="A14" r:id="rId1" xr:uid="{BFE7CBDF-1706-42F4-B579-D694900DA527}"/>
  </hyperlinks>
  <pageMargins left="0.7" right="0.7" top="0.75" bottom="0.75" header="0.3" footer="0.3"/>
  <pageSetup paperSize="9"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
  <sheetViews>
    <sheetView zoomScale="80" zoomScaleNormal="80" workbookViewId="0">
      <selection activeCell="F1" sqref="F1"/>
    </sheetView>
  </sheetViews>
  <sheetFormatPr defaultRowHeight="15" x14ac:dyDescent="0.2"/>
  <cols>
    <col min="1" max="16384" width="9.140625" style="11"/>
  </cols>
  <sheetData>
    <row r="1" spans="1:9" ht="20.25" x14ac:dyDescent="0.3">
      <c r="A1" s="73" t="s">
        <v>411</v>
      </c>
      <c r="F1" s="74" t="s">
        <v>762</v>
      </c>
    </row>
    <row r="10" spans="1:9" ht="15.75" x14ac:dyDescent="0.25">
      <c r="A10" s="6" t="s">
        <v>769</v>
      </c>
      <c r="I10" s="6" t="s">
        <v>776</v>
      </c>
    </row>
    <row r="12" spans="1:9" ht="15.75" x14ac:dyDescent="0.25">
      <c r="H12" s="6"/>
    </row>
  </sheetData>
  <phoneticPr fontId="0" type="noConversion"/>
  <hyperlinks>
    <hyperlink ref="F1" location="Donalds!G62" display="back to Donalds table" xr:uid="{2B436BB1-9138-4ED1-8307-DC1DDD685F06}"/>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5"/>
  <sheetViews>
    <sheetView zoomScale="80" zoomScaleNormal="80" workbookViewId="0">
      <selection activeCell="F1" sqref="F1"/>
    </sheetView>
  </sheetViews>
  <sheetFormatPr defaultRowHeight="15" x14ac:dyDescent="0.2"/>
  <cols>
    <col min="1" max="16384" width="9.140625" style="11"/>
  </cols>
  <sheetData>
    <row r="1" spans="1:6" ht="20.25" x14ac:dyDescent="0.3">
      <c r="A1" s="73" t="s">
        <v>770</v>
      </c>
      <c r="F1" s="74" t="s">
        <v>762</v>
      </c>
    </row>
    <row r="28" spans="1:12" ht="15.75" x14ac:dyDescent="0.25">
      <c r="A28" s="6" t="s">
        <v>771</v>
      </c>
      <c r="L28" s="6" t="s">
        <v>776</v>
      </c>
    </row>
    <row r="48" spans="1:14" ht="15.75" x14ac:dyDescent="0.25">
      <c r="A48" s="6" t="s">
        <v>773</v>
      </c>
      <c r="G48" s="6" t="s">
        <v>772</v>
      </c>
      <c r="N48" s="6" t="s">
        <v>774</v>
      </c>
    </row>
    <row r="75" spans="14:14" ht="15.75" x14ac:dyDescent="0.25">
      <c r="N75" s="6" t="s">
        <v>775</v>
      </c>
    </row>
  </sheetData>
  <phoneticPr fontId="0" type="noConversion"/>
  <hyperlinks>
    <hyperlink ref="F1" location="Donalds!G93" display="back to Donalds table" xr:uid="{9CADC0A5-5300-414B-A86D-DF2E1672DCC5}"/>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EF0-D49B-408F-8B44-30AC2A018BA0}">
  <dimension ref="A1:M72"/>
  <sheetViews>
    <sheetView zoomScale="80" zoomScaleNormal="80" workbookViewId="0">
      <selection activeCell="F1" sqref="F1"/>
    </sheetView>
  </sheetViews>
  <sheetFormatPr defaultRowHeight="15" x14ac:dyDescent="0.2"/>
  <cols>
    <col min="1" max="16384" width="9.140625" style="11"/>
  </cols>
  <sheetData>
    <row r="1" spans="1:6" ht="20.25" x14ac:dyDescent="0.3">
      <c r="A1" s="73" t="s">
        <v>435</v>
      </c>
      <c r="F1" s="74" t="s">
        <v>762</v>
      </c>
    </row>
    <row r="22" spans="1:13" ht="15.75" x14ac:dyDescent="0.25">
      <c r="A22" s="6" t="s">
        <v>781</v>
      </c>
      <c r="M22" s="6" t="s">
        <v>782</v>
      </c>
    </row>
    <row r="53" spans="1:13" ht="15.75" x14ac:dyDescent="0.25">
      <c r="A53" s="6" t="s">
        <v>773</v>
      </c>
      <c r="G53" s="6" t="s">
        <v>783</v>
      </c>
      <c r="M53" s="6" t="s">
        <v>784</v>
      </c>
    </row>
    <row r="72" spans="13:13" ht="15.75" x14ac:dyDescent="0.25">
      <c r="M72" s="6" t="s">
        <v>775</v>
      </c>
    </row>
  </sheetData>
  <hyperlinks>
    <hyperlink ref="F1" location="Donalds!G109" display="back to Donalds table" xr:uid="{9C7AA7B7-0D26-4647-AB51-AF02B7BF5CCA}"/>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Donalds</vt:lpstr>
      <vt:lpstr>Notes</vt:lpstr>
      <vt:lpstr>Revision History</vt:lpstr>
      <vt:lpstr>Meikle Millyea</vt:lpstr>
      <vt:lpstr>Scaw'd Law</vt:lpstr>
      <vt:lpstr>Lochraig Head</vt:lpstr>
      <vt:lpstr>Swatte Fell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Donalds 1953-2015</dc:title>
  <dc:creator>Graham Jackson and Chris Crocker</dc:creator>
  <dc:description>v2</dc:description>
  <cp:lastModifiedBy>Chris Crocker</cp:lastModifiedBy>
  <dcterms:created xsi:type="dcterms:W3CDTF">2013-01-04T14:07:37Z</dcterms:created>
  <dcterms:modified xsi:type="dcterms:W3CDTF">2022-01-28T15:57:43Z</dcterms:modified>
</cp:coreProperties>
</file>